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6" windowWidth="12660" windowHeight="14920" activeTab="0"/>
  </bookViews>
  <sheets>
    <sheet name="Results in finishing order" sheetId="1" r:id="rId1"/>
  </sheets>
  <definedNames>
    <definedName name="_xlnm.Print_Area" localSheetId="0">'Results in finishing order'!$A$1:$AT$59</definedName>
  </definedNames>
  <calcPr fullCalcOnLoad="1"/>
</workbook>
</file>

<file path=xl/sharedStrings.xml><?xml version="1.0" encoding="utf-8"?>
<sst xmlns="http://schemas.openxmlformats.org/spreadsheetml/2006/main" count="264" uniqueCount="193">
  <si>
    <t>Ally Robertson, Peter Beecroft</t>
  </si>
  <si>
    <t>Robert McCaffrey, Harry Longman, Kate Stardeven</t>
  </si>
  <si>
    <t>Sam Watson, Chris Newman</t>
  </si>
  <si>
    <t>Matthew Hilton, Paul Macdonald</t>
  </si>
  <si>
    <t>Angus Cartwright, George Cartwright</t>
  </si>
  <si>
    <t>Oliver Tulloch, Andrew Reeve</t>
  </si>
  <si>
    <t>Oliver Tulloch &amp; Mathieu Kervyn</t>
  </si>
  <si>
    <t>Goat</t>
  </si>
  <si>
    <t xml:space="preserve">    GOAT FELL</t>
  </si>
  <si>
    <t>Seanachaidh</t>
  </si>
  <si>
    <t>Sonata</t>
  </si>
  <si>
    <t>Making Waves</t>
  </si>
  <si>
    <t>Runners</t>
  </si>
  <si>
    <t>O.A. RUNNING</t>
  </si>
  <si>
    <t xml:space="preserve">RACE </t>
  </si>
  <si>
    <t>Scrabble</t>
  </si>
  <si>
    <t>Stewart Whitlie, Mark Harris</t>
  </si>
  <si>
    <t>Graham Cooper, Richard Vowles</t>
  </si>
  <si>
    <t>Adrian Heart, Kenneth Proven</t>
  </si>
  <si>
    <t>Adam Perry, Nicholas Barber</t>
  </si>
  <si>
    <t>Paul Aitken, Kieran Hodgson</t>
  </si>
  <si>
    <t>Peter Harper, Jacques Penderis</t>
  </si>
  <si>
    <t>Michael Nelson, Stephen Watts</t>
  </si>
  <si>
    <t>Colin Butler, Ben Cartwright, Callum Wilson</t>
  </si>
  <si>
    <t>Colin Bishop, Tim Whittaker</t>
  </si>
  <si>
    <t>Ewan Boyd, Lisa Gamble</t>
  </si>
  <si>
    <t>Lyndon Williams, James Rose</t>
  </si>
  <si>
    <t>1st All Rounders</t>
  </si>
  <si>
    <t>No.</t>
  </si>
  <si>
    <t>BOAT NAME</t>
  </si>
  <si>
    <t>Satisfaction</t>
  </si>
  <si>
    <t>Colin Bishop &amp; Tim Whittaker</t>
  </si>
  <si>
    <t>Rusell Hall, Daniel Lancaster &amp; Danila Pietrow</t>
  </si>
  <si>
    <t>Stuart Malcolm &amp; Gordon Lennox</t>
  </si>
  <si>
    <t>Charles Williams, Rod Welford</t>
  </si>
  <si>
    <t>Andy Johns, Gavin Orr</t>
  </si>
  <si>
    <t>Nigel Rusk, Andrew McMurtry</t>
  </si>
  <si>
    <t>Neil  Arnett, Craig Bury</t>
  </si>
  <si>
    <t>Mark Grover, Stephen Bennett</t>
  </si>
  <si>
    <t>Donald MacKenzie, Julia Connor</t>
  </si>
  <si>
    <t>RETIRED</t>
  </si>
  <si>
    <t>Stewart Whitlie, Mark Harris</t>
  </si>
  <si>
    <t>Class 1 - Multihulls</t>
  </si>
  <si>
    <t>Class 2 - Fast Yachts</t>
  </si>
  <si>
    <t>Roderick Aitken, Alistair Gray</t>
  </si>
  <si>
    <t>Simon Thomas, Rusell Hall, Danila Pietrow</t>
  </si>
  <si>
    <t>Stewart Malcolm, Gordon Lennox</t>
  </si>
  <si>
    <t>Sam Hesling, Matt Sullivan</t>
  </si>
  <si>
    <t>Andrew Williams, Rich Hallett</t>
  </si>
  <si>
    <t>David Clarke, Will Moor</t>
  </si>
  <si>
    <t>Colin MacLellan, Marcus Keaveney</t>
  </si>
  <si>
    <t>David Ward, Richard Mellon</t>
  </si>
  <si>
    <t>Kirsty MacGuire, Joanne Thom</t>
  </si>
  <si>
    <t>Brian Linton, Ivan Sadlier</t>
  </si>
  <si>
    <t>Manny Gorman, Brian Bonniman</t>
  </si>
  <si>
    <t>Anna Schaverte,Matthew Jackman, George Maridis</t>
  </si>
  <si>
    <t>David Ward &amp; Richard Mellon</t>
  </si>
  <si>
    <t>Honeybee</t>
  </si>
  <si>
    <t>Kiloran</t>
  </si>
  <si>
    <t>Graham Cooper &amp; Richard Vowles</t>
  </si>
  <si>
    <t>Neil Arnott, Craig Burry</t>
  </si>
  <si>
    <t>Mathieu Kervyn, Andrew Reeve</t>
  </si>
  <si>
    <t>David Homigo, Graham Hill</t>
  </si>
  <si>
    <t>Claire Gordon, Morag McLelland</t>
  </si>
  <si>
    <t>Rich Hallett &amp; Andrew Williams</t>
  </si>
  <si>
    <t>Sundance of Lorn</t>
  </si>
  <si>
    <t>Graham Cooper, Richard Vowles</t>
  </si>
  <si>
    <t>Colin Bishop, Tim Whittaker</t>
  </si>
  <si>
    <t>Sea Fever</t>
  </si>
  <si>
    <t>Warrior</t>
  </si>
  <si>
    <t>Wildwood</t>
  </si>
  <si>
    <t>Labasheeba</t>
  </si>
  <si>
    <t>John Skillen, Jen Locket</t>
  </si>
  <si>
    <t>Moyle Maiden</t>
  </si>
  <si>
    <t>Donald Mackenzie &amp; Julia Connor</t>
  </si>
  <si>
    <t>Class 4 - All Rounders *</t>
  </si>
  <si>
    <t>* Man Mountains still to be calculated and announced.</t>
  </si>
  <si>
    <t>Stuart Malcolm, Gordon Lennox</t>
  </si>
  <si>
    <t>Adam Perry, Nicholas Barber</t>
  </si>
  <si>
    <t>Moby J</t>
  </si>
  <si>
    <t>Orlando</t>
  </si>
  <si>
    <t>Rich Hallett, John McCallum</t>
  </si>
  <si>
    <t>Gawaine</t>
  </si>
  <si>
    <t>Firebird</t>
  </si>
  <si>
    <t>La Mouette</t>
  </si>
  <si>
    <t>David Ward, Richard Mellon</t>
  </si>
  <si>
    <t>Storm Force</t>
  </si>
  <si>
    <t>Bequia</t>
  </si>
  <si>
    <t>Sailing Position</t>
  </si>
  <si>
    <t>Morag Mhor</t>
  </si>
  <si>
    <t>Ailish</t>
  </si>
  <si>
    <t>O.A. SAILING</t>
  </si>
  <si>
    <t xml:space="preserve">  OVERALL</t>
  </si>
  <si>
    <t>Rebel</t>
  </si>
  <si>
    <t>Tangle o' the Isles</t>
  </si>
  <si>
    <t>Contender</t>
  </si>
  <si>
    <t>Dionysus</t>
  </si>
  <si>
    <t>Dolina</t>
  </si>
  <si>
    <t>Nunatak</t>
  </si>
  <si>
    <t>Colin Butlar, Morgan Serpell, Oliver Monteith</t>
  </si>
  <si>
    <t>Manny Gorman &amp; Brian Bonniman</t>
  </si>
  <si>
    <t>Andrew  McArthur &amp; David McNeill</t>
  </si>
  <si>
    <t>COMMENT</t>
  </si>
  <si>
    <t>1st overall</t>
  </si>
  <si>
    <t>1st Class 3</t>
  </si>
  <si>
    <t>1st Youth Team</t>
  </si>
  <si>
    <t>1st Interservices</t>
  </si>
  <si>
    <t>Molls of Kintyre</t>
  </si>
  <si>
    <t>King of the Bens</t>
  </si>
  <si>
    <t>Male/female award</t>
  </si>
  <si>
    <t>Niall McAlinden, James Callendar</t>
  </si>
  <si>
    <t>Donald MacKenzie, Julia Connor</t>
  </si>
  <si>
    <t>The Paps</t>
  </si>
  <si>
    <t>Of Jura</t>
  </si>
  <si>
    <t>Class 3 - Cruiser/Racers</t>
  </si>
  <si>
    <t>Class 5 - Youth Teams</t>
  </si>
  <si>
    <t>Interservice Teams</t>
  </si>
  <si>
    <t>Robert McCaffrey, Harry Longman and Kate Standeven</t>
  </si>
  <si>
    <t>O A POS</t>
  </si>
  <si>
    <t xml:space="preserve">Position  </t>
  </si>
  <si>
    <t>British Soldier</t>
  </si>
  <si>
    <t>Capricorn</t>
  </si>
  <si>
    <t>Clockwork</t>
  </si>
  <si>
    <t>Highland Spirit</t>
  </si>
  <si>
    <t>Marisca</t>
  </si>
  <si>
    <t>Laura</t>
  </si>
  <si>
    <t>CLASS</t>
  </si>
  <si>
    <t>TO MULL</t>
  </si>
  <si>
    <t xml:space="preserve"> </t>
  </si>
  <si>
    <t xml:space="preserve">     BEN</t>
  </si>
  <si>
    <t>Tigger Too</t>
  </si>
  <si>
    <t>Patrick Bird, Virginia Bird, Peter Young, Chris Gillies</t>
  </si>
  <si>
    <t>MORE</t>
  </si>
  <si>
    <t>JURA</t>
  </si>
  <si>
    <t xml:space="preserve">      THE</t>
  </si>
  <si>
    <t>PAPS</t>
  </si>
  <si>
    <t>TIME</t>
  </si>
  <si>
    <t>POS</t>
  </si>
  <si>
    <t>_TIME</t>
  </si>
  <si>
    <t>More</t>
  </si>
  <si>
    <t>Fell</t>
  </si>
  <si>
    <t>SAIL</t>
  </si>
  <si>
    <t>Run</t>
  </si>
  <si>
    <t>Overall</t>
  </si>
  <si>
    <t>Pos</t>
  </si>
  <si>
    <t>Sail</t>
  </si>
  <si>
    <t>SAIL TO</t>
  </si>
  <si>
    <t>ARRAN</t>
  </si>
  <si>
    <t>TROON</t>
  </si>
  <si>
    <t>Arrived</t>
  </si>
  <si>
    <t>Returned</t>
  </si>
  <si>
    <t>Ocean Star</t>
  </si>
  <si>
    <t>Pippa</t>
  </si>
  <si>
    <t>Arran</t>
  </si>
  <si>
    <t>Arran to</t>
  </si>
  <si>
    <t>Troon</t>
  </si>
  <si>
    <t>Ben</t>
  </si>
  <si>
    <t>Roaring Meg of Cowes</t>
  </si>
  <si>
    <t>Nick Ogden, Mark Robson</t>
  </si>
  <si>
    <t>Patrick Bird, John Young, Chris Gillies</t>
  </si>
  <si>
    <t>Luke Latimer, Angus Davidson</t>
  </si>
  <si>
    <t>Oban to</t>
  </si>
  <si>
    <t>Mull</t>
  </si>
  <si>
    <t>Mull to</t>
  </si>
  <si>
    <t>Jura</t>
  </si>
  <si>
    <t>Jura to</t>
  </si>
  <si>
    <t>Blue Chip</t>
  </si>
  <si>
    <t>Swift</t>
  </si>
  <si>
    <t>Brian Linton, Ivan Saddlier</t>
  </si>
  <si>
    <t>Andrew Hatherly, David Clarke</t>
  </si>
  <si>
    <t>Firedancer</t>
  </si>
  <si>
    <t>Caol Ila</t>
  </si>
  <si>
    <t>Matthew Hilton, Paul MacDonald</t>
  </si>
  <si>
    <t>Jen Locket, Chris Hulme</t>
  </si>
  <si>
    <t>Michael Nelson, Stephen Watts (not Gary Walker)</t>
  </si>
  <si>
    <t>Colin MacLennan, Marcus Keaveny</t>
  </si>
  <si>
    <t>Peter Harper, Jacques Penderis</t>
  </si>
  <si>
    <t>Sam Watson, Chris, Newman</t>
  </si>
  <si>
    <t>Henry Chaplin, Spencer Skinner</t>
  </si>
  <si>
    <t>Paul Aitken, Kieran Hogson</t>
  </si>
  <si>
    <r>
      <t xml:space="preserve">David Stirling, Christina Chaplain  </t>
    </r>
    <r>
      <rPr>
        <b/>
        <sz val="8"/>
        <color indexed="10"/>
        <rFont val="Arial"/>
        <family val="0"/>
      </rPr>
      <t>RETIRED ON MULL</t>
    </r>
  </si>
  <si>
    <t>Charles Williams, Rod Welford</t>
  </si>
  <si>
    <t>Peter Young, Chris Gillies, John Young</t>
  </si>
  <si>
    <t>Christina Chaplin &amp; Ewan McLellan</t>
  </si>
  <si>
    <t>RETIRED</t>
  </si>
  <si>
    <t>Patrick Martin, Stuart Aikman, Kate Standeven and Harry Longman</t>
  </si>
  <si>
    <t>Paul Aitken, Kieran Hogson</t>
  </si>
  <si>
    <t>David Homigo  &amp; Graham Hill</t>
  </si>
  <si>
    <t>Clare Gordon &amp; Morag McClelland</t>
  </si>
  <si>
    <t>Craig Dunlop, Oscar Andrews &amp; Morgan Serpell</t>
  </si>
  <si>
    <t>Neil Arnott &amp; Craig Burry</t>
  </si>
  <si>
    <t>Brian Linton &amp; Ivan Saddlier</t>
  </si>
  <si>
    <t>POSITION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</si>
</sst>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:mm:ss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thin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/>
      <top/>
      <bottom/>
    </border>
    <border>
      <left style="thin"/>
      <right style="thin"/>
      <top/>
      <bottom>
        <color indexed="63"/>
      </bottom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6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6" fontId="3" fillId="0" borderId="11" xfId="0" applyNumberFormat="1" applyFont="1" applyBorder="1" applyAlignment="1">
      <alignment/>
    </xf>
    <xf numFmtId="46" fontId="5" fillId="0" borderId="12" xfId="0" applyNumberFormat="1" applyFont="1" applyBorder="1" applyAlignment="1">
      <alignment horizontal="center"/>
    </xf>
    <xf numFmtId="46" fontId="4" fillId="0" borderId="12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46" fontId="2" fillId="0" borderId="11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6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21" fontId="5" fillId="0" borderId="13" xfId="0" applyNumberFormat="1" applyFont="1" applyBorder="1" applyAlignment="1">
      <alignment horizontal="center"/>
    </xf>
    <xf numFmtId="46" fontId="4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46" fontId="5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46" fontId="6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46" fontId="4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46" fontId="6" fillId="0" borderId="0" xfId="0" applyNumberFormat="1" applyFont="1" applyFill="1" applyBorder="1" applyAlignment="1">
      <alignment horizontal="center"/>
    </xf>
    <xf numFmtId="46" fontId="4" fillId="0" borderId="13" xfId="0" applyNumberFormat="1" applyFont="1" applyFill="1" applyBorder="1" applyAlignment="1">
      <alignment horizontal="center"/>
    </xf>
    <xf numFmtId="46" fontId="6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1" fontId="4" fillId="7" borderId="14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6" fillId="16" borderId="0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46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6" fontId="2" fillId="18" borderId="0" xfId="0" applyNumberFormat="1" applyFont="1" applyFill="1" applyBorder="1" applyAlignment="1">
      <alignment horizontal="right"/>
    </xf>
    <xf numFmtId="46" fontId="2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 horizontal="center"/>
    </xf>
    <xf numFmtId="46" fontId="3" fillId="18" borderId="0" xfId="0" applyNumberFormat="1" applyFont="1" applyFill="1" applyBorder="1" applyAlignment="1">
      <alignment/>
    </xf>
    <xf numFmtId="21" fontId="3" fillId="18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6" fontId="4" fillId="18" borderId="10" xfId="0" applyNumberFormat="1" applyFont="1" applyFill="1" applyBorder="1" applyAlignment="1">
      <alignment horizontal="center"/>
    </xf>
    <xf numFmtId="46" fontId="5" fillId="18" borderId="10" xfId="0" applyNumberFormat="1" applyFont="1" applyFill="1" applyBorder="1" applyAlignment="1">
      <alignment horizontal="center"/>
    </xf>
    <xf numFmtId="21" fontId="5" fillId="18" borderId="10" xfId="0" applyNumberFormat="1" applyFont="1" applyFill="1" applyBorder="1" applyAlignment="1">
      <alignment horizontal="center"/>
    </xf>
    <xf numFmtId="46" fontId="4" fillId="18" borderId="0" xfId="0" applyNumberFormat="1" applyFont="1" applyFill="1" applyBorder="1" applyAlignment="1">
      <alignment horizontal="center"/>
    </xf>
    <xf numFmtId="46" fontId="5" fillId="18" borderId="0" xfId="0" applyNumberFormat="1" applyFont="1" applyFill="1" applyBorder="1" applyAlignment="1">
      <alignment horizontal="center"/>
    </xf>
    <xf numFmtId="21" fontId="5" fillId="18" borderId="0" xfId="0" applyNumberFormat="1" applyFont="1" applyFill="1" applyBorder="1" applyAlignment="1">
      <alignment horizontal="center"/>
    </xf>
    <xf numFmtId="49" fontId="5" fillId="18" borderId="0" xfId="0" applyNumberFormat="1" applyFont="1" applyFill="1" applyBorder="1" applyAlignment="1">
      <alignment horizontal="center"/>
    </xf>
    <xf numFmtId="46" fontId="6" fillId="18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46" fontId="2" fillId="2" borderId="0" xfId="0" applyNumberFormat="1" applyFont="1" applyFill="1" applyBorder="1" applyAlignment="1">
      <alignment/>
    </xf>
    <xf numFmtId="46" fontId="3" fillId="2" borderId="0" xfId="0" applyNumberFormat="1" applyFont="1" applyFill="1" applyBorder="1" applyAlignment="1">
      <alignment/>
    </xf>
    <xf numFmtId="21" fontId="3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46" fontId="4" fillId="2" borderId="10" xfId="0" applyNumberFormat="1" applyFont="1" applyFill="1" applyBorder="1" applyAlignment="1">
      <alignment horizontal="center"/>
    </xf>
    <xf numFmtId="46" fontId="5" fillId="2" borderId="10" xfId="0" applyNumberFormat="1" applyFont="1" applyFill="1" applyBorder="1" applyAlignment="1">
      <alignment horizontal="center"/>
    </xf>
    <xf numFmtId="21" fontId="5" fillId="2" borderId="10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46" fontId="4" fillId="2" borderId="0" xfId="0" applyNumberFormat="1" applyFont="1" applyFill="1" applyBorder="1" applyAlignment="1">
      <alignment horizontal="center"/>
    </xf>
    <xf numFmtId="46" fontId="5" fillId="2" borderId="0" xfId="0" applyNumberFormat="1" applyFont="1" applyFill="1" applyBorder="1" applyAlignment="1">
      <alignment horizontal="center"/>
    </xf>
    <xf numFmtId="21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6" fontId="6" fillId="2" borderId="0" xfId="0" applyNumberFormat="1" applyFont="1" applyFill="1" applyBorder="1" applyAlignment="1">
      <alignment horizontal="center"/>
    </xf>
    <xf numFmtId="46" fontId="2" fillId="7" borderId="0" xfId="0" applyNumberFormat="1" applyFont="1" applyFill="1" applyBorder="1" applyAlignment="1">
      <alignment horizontal="right"/>
    </xf>
    <xf numFmtId="46" fontId="2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46" fontId="3" fillId="7" borderId="0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46" fontId="4" fillId="7" borderId="10" xfId="0" applyNumberFormat="1" applyFont="1" applyFill="1" applyBorder="1" applyAlignment="1">
      <alignment horizontal="center"/>
    </xf>
    <xf numFmtId="46" fontId="5" fillId="7" borderId="10" xfId="0" applyNumberFormat="1" applyFont="1" applyFill="1" applyBorder="1" applyAlignment="1">
      <alignment horizontal="center"/>
    </xf>
    <xf numFmtId="46" fontId="5" fillId="7" borderId="10" xfId="0" applyNumberFormat="1" applyFont="1" applyFill="1" applyBorder="1" applyAlignment="1">
      <alignment/>
    </xf>
    <xf numFmtId="46" fontId="4" fillId="7" borderId="0" xfId="0" applyNumberFormat="1" applyFont="1" applyFill="1" applyBorder="1" applyAlignment="1">
      <alignment horizontal="center"/>
    </xf>
    <xf numFmtId="46" fontId="5" fillId="7" borderId="0" xfId="0" applyNumberFormat="1" applyFont="1" applyFill="1" applyBorder="1" applyAlignment="1">
      <alignment horizontal="center"/>
    </xf>
    <xf numFmtId="46" fontId="5" fillId="7" borderId="0" xfId="0" applyNumberFormat="1" applyFont="1" applyFill="1" applyBorder="1" applyAlignment="1">
      <alignment/>
    </xf>
    <xf numFmtId="46" fontId="6" fillId="7" borderId="0" xfId="0" applyNumberFormat="1" applyFont="1" applyFill="1" applyBorder="1" applyAlignment="1">
      <alignment horizontal="center"/>
    </xf>
    <xf numFmtId="46" fontId="6" fillId="2" borderId="17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left"/>
    </xf>
    <xf numFmtId="46" fontId="6" fillId="18" borderId="17" xfId="0" applyNumberFormat="1" applyFont="1" applyFill="1" applyBorder="1" applyAlignment="1">
      <alignment horizontal="center"/>
    </xf>
    <xf numFmtId="49" fontId="6" fillId="18" borderId="17" xfId="0" applyNumberFormat="1" applyFont="1" applyFill="1" applyBorder="1" applyAlignment="1">
      <alignment horizontal="left"/>
    </xf>
    <xf numFmtId="46" fontId="6" fillId="7" borderId="17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6" fillId="18" borderId="17" xfId="0" applyNumberFormat="1" applyFont="1" applyFill="1" applyBorder="1" applyAlignment="1">
      <alignment horizontal="center"/>
    </xf>
    <xf numFmtId="1" fontId="6" fillId="7" borderId="17" xfId="0" applyNumberFormat="1" applyFont="1" applyFill="1" applyBorder="1" applyAlignment="1">
      <alignment horizontal="center"/>
    </xf>
    <xf numFmtId="165" fontId="6" fillId="7" borderId="17" xfId="0" applyNumberFormat="1" applyFont="1" applyFill="1" applyBorder="1" applyAlignment="1">
      <alignment horizontal="center"/>
    </xf>
    <xf numFmtId="0" fontId="6" fillId="16" borderId="18" xfId="0" applyFont="1" applyFill="1" applyBorder="1" applyAlignment="1">
      <alignment/>
    </xf>
    <xf numFmtId="46" fontId="2" fillId="0" borderId="13" xfId="0" applyNumberFormat="1" applyFont="1" applyBorder="1" applyAlignment="1">
      <alignment horizontal="left"/>
    </xf>
    <xf numFmtId="46" fontId="4" fillId="0" borderId="19" xfId="0" applyNumberFormat="1" applyFont="1" applyBorder="1" applyAlignment="1">
      <alignment horizontal="center"/>
    </xf>
    <xf numFmtId="46" fontId="4" fillId="0" borderId="20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5" fillId="2" borderId="16" xfId="0" applyNumberFormat="1" applyFont="1" applyFill="1" applyBorder="1" applyAlignment="1">
      <alignment horizontal="center"/>
    </xf>
    <xf numFmtId="1" fontId="5" fillId="18" borderId="10" xfId="0" applyNumberFormat="1" applyFont="1" applyFill="1" applyBorder="1" applyAlignment="1">
      <alignment horizontal="center"/>
    </xf>
    <xf numFmtId="1" fontId="5" fillId="7" borderId="1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64" fontId="6" fillId="18" borderId="0" xfId="0" applyNumberFormat="1" applyFont="1" applyFill="1" applyBorder="1" applyAlignment="1">
      <alignment horizontal="center"/>
    </xf>
    <xf numFmtId="1" fontId="6" fillId="18" borderId="0" xfId="0" applyNumberFormat="1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2" borderId="17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64" fontId="6" fillId="18" borderId="17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7" borderId="22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16" borderId="22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/>
    </xf>
    <xf numFmtId="164" fontId="26" fillId="18" borderId="17" xfId="0" applyNumberFormat="1" applyFont="1" applyFill="1" applyBorder="1" applyAlignment="1">
      <alignment horizontal="center"/>
    </xf>
    <xf numFmtId="164" fontId="26" fillId="18" borderId="17" xfId="0" applyNumberFormat="1" applyFont="1" applyFill="1" applyBorder="1" applyAlignment="1">
      <alignment horizontal="center"/>
    </xf>
    <xf numFmtId="164" fontId="6" fillId="7" borderId="23" xfId="0" applyNumberFormat="1" applyFont="1" applyFill="1" applyBorder="1" applyAlignment="1">
      <alignment horizontal="center"/>
    </xf>
    <xf numFmtId="164" fontId="26" fillId="7" borderId="17" xfId="0" applyNumberFormat="1" applyFont="1" applyFill="1" applyBorder="1" applyAlignment="1">
      <alignment horizontal="center"/>
    </xf>
    <xf numFmtId="164" fontId="26" fillId="18" borderId="17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1" fontId="4" fillId="16" borderId="14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64" fontId="6" fillId="2" borderId="23" xfId="0" applyNumberFormat="1" applyFont="1" applyFill="1" applyBorder="1" applyAlignment="1">
      <alignment horizontal="center"/>
    </xf>
    <xf numFmtId="46" fontId="6" fillId="2" borderId="23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left"/>
    </xf>
    <xf numFmtId="1" fontId="6" fillId="2" borderId="23" xfId="0" applyNumberFormat="1" applyFont="1" applyFill="1" applyBorder="1" applyAlignment="1">
      <alignment horizontal="center"/>
    </xf>
    <xf numFmtId="164" fontId="6" fillId="18" borderId="23" xfId="0" applyNumberFormat="1" applyFont="1" applyFill="1" applyBorder="1" applyAlignment="1">
      <alignment horizontal="center"/>
    </xf>
    <xf numFmtId="46" fontId="6" fillId="18" borderId="23" xfId="0" applyNumberFormat="1" applyFont="1" applyFill="1" applyBorder="1" applyAlignment="1">
      <alignment horizontal="center"/>
    </xf>
    <xf numFmtId="1" fontId="6" fillId="18" borderId="23" xfId="0" applyNumberFormat="1" applyFont="1" applyFill="1" applyBorder="1" applyAlignment="1">
      <alignment horizontal="center"/>
    </xf>
    <xf numFmtId="49" fontId="6" fillId="18" borderId="23" xfId="0" applyNumberFormat="1" applyFont="1" applyFill="1" applyBorder="1" applyAlignment="1">
      <alignment horizontal="left"/>
    </xf>
    <xf numFmtId="46" fontId="6" fillId="7" borderId="23" xfId="0" applyNumberFormat="1" applyFont="1" applyFill="1" applyBorder="1" applyAlignment="1">
      <alignment horizontal="center"/>
    </xf>
    <xf numFmtId="1" fontId="6" fillId="7" borderId="23" xfId="0" applyNumberFormat="1" applyFont="1" applyFill="1" applyBorder="1" applyAlignment="1">
      <alignment horizontal="center"/>
    </xf>
    <xf numFmtId="46" fontId="4" fillId="0" borderId="2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46" fontId="6" fillId="0" borderId="21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46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46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7" borderId="26" xfId="0" applyNumberFormat="1" applyFont="1" applyFill="1" applyBorder="1" applyAlignment="1">
      <alignment horizontal="center"/>
    </xf>
    <xf numFmtId="1" fontId="4" fillId="7" borderId="11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164" fontId="26" fillId="0" borderId="28" xfId="0" applyNumberFormat="1" applyFont="1" applyBorder="1" applyAlignment="1">
      <alignment horizontal="left"/>
    </xf>
    <xf numFmtId="164" fontId="26" fillId="0" borderId="28" xfId="0" applyNumberFormat="1" applyFont="1" applyBorder="1" applyAlignment="1">
      <alignment horizontal="left"/>
    </xf>
    <xf numFmtId="164" fontId="26" fillId="0" borderId="28" xfId="0" applyNumberFormat="1" applyFont="1" applyBorder="1" applyAlignment="1">
      <alignment horizontal="left"/>
    </xf>
    <xf numFmtId="164" fontId="6" fillId="7" borderId="1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46" fontId="6" fillId="0" borderId="27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46" fontId="6" fillId="0" borderId="27" xfId="0" applyNumberFormat="1" applyFont="1" applyFill="1" applyBorder="1" applyAlignment="1">
      <alignment horizontal="left"/>
    </xf>
    <xf numFmtId="1" fontId="6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/>
    </xf>
    <xf numFmtId="46" fontId="6" fillId="0" borderId="28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46" fontId="6" fillId="0" borderId="32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46" fontId="6" fillId="7" borderId="33" xfId="0" applyNumberFormat="1" applyFont="1" applyFill="1" applyBorder="1" applyAlignment="1">
      <alignment horizontal="center"/>
    </xf>
    <xf numFmtId="164" fontId="6" fillId="18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600075</xdr:colOff>
      <xdr:row>65</xdr:row>
      <xdr:rowOff>114300</xdr:rowOff>
    </xdr:from>
    <xdr:to>
      <xdr:col>35</xdr:col>
      <xdr:colOff>600075</xdr:colOff>
      <xdr:row>66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269950" y="946785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64"/>
  <sheetViews>
    <sheetView showZeros="0" tabSelected="1" zoomScale="125" zoomScaleNormal="125" zoomScalePageLayoutView="0" workbookViewId="0" topLeftCell="A1">
      <pane xSplit="2" ySplit="3" topLeftCell="AI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46" sqref="AK46"/>
    </sheetView>
  </sheetViews>
  <sheetFormatPr defaultColWidth="9.140625" defaultRowHeight="12.75"/>
  <cols>
    <col min="1" max="1" width="4.00390625" style="1" customWidth="1"/>
    <col min="2" max="2" width="19.421875" style="1" customWidth="1"/>
    <col min="3" max="7" width="9.00390625" style="1" customWidth="1"/>
    <col min="8" max="8" width="30.8515625" style="1" customWidth="1"/>
    <col min="9" max="16" width="9.00390625" style="1" customWidth="1"/>
    <col min="17" max="17" width="31.00390625" style="1" customWidth="1"/>
    <col min="18" max="25" width="9.00390625" style="1" customWidth="1"/>
    <col min="26" max="26" width="31.00390625" style="1" customWidth="1"/>
    <col min="27" max="35" width="8.8515625" style="1" customWidth="1"/>
    <col min="36" max="40" width="9.00390625" style="1" customWidth="1"/>
    <col min="41" max="41" width="8.8515625" style="1" customWidth="1"/>
    <col min="42" max="42" width="11.140625" style="1" hidden="1" customWidth="1"/>
    <col min="43" max="43" width="9.00390625" style="1" customWidth="1"/>
    <col min="44" max="45" width="11.140625" style="1" hidden="1" customWidth="1"/>
    <col min="46" max="46" width="8.8515625" style="1" customWidth="1"/>
    <col min="47" max="47" width="35.8515625" style="1" customWidth="1"/>
    <col min="48" max="16384" width="9.140625" style="1" customWidth="1"/>
  </cols>
  <sheetData>
    <row r="1" spans="1:47" ht="12">
      <c r="A1" s="20" t="s">
        <v>28</v>
      </c>
      <c r="B1" s="21" t="s">
        <v>29</v>
      </c>
      <c r="C1" s="67" t="s">
        <v>141</v>
      </c>
      <c r="D1" s="68" t="s">
        <v>127</v>
      </c>
      <c r="E1" s="110" t="s">
        <v>143</v>
      </c>
      <c r="F1" s="69" t="s">
        <v>129</v>
      </c>
      <c r="G1" s="70" t="s">
        <v>132</v>
      </c>
      <c r="H1" s="70"/>
      <c r="I1" s="71" t="s">
        <v>142</v>
      </c>
      <c r="J1" s="71" t="s">
        <v>143</v>
      </c>
      <c r="K1" s="52" t="s">
        <v>146</v>
      </c>
      <c r="L1" s="53" t="s">
        <v>133</v>
      </c>
      <c r="M1" s="54" t="s">
        <v>145</v>
      </c>
      <c r="N1" s="57" t="s">
        <v>143</v>
      </c>
      <c r="O1" s="55" t="s">
        <v>134</v>
      </c>
      <c r="P1" s="56" t="s">
        <v>135</v>
      </c>
      <c r="Q1" s="56"/>
      <c r="R1" s="57" t="s">
        <v>142</v>
      </c>
      <c r="S1" s="57" t="s">
        <v>143</v>
      </c>
      <c r="T1" s="82" t="s">
        <v>146</v>
      </c>
      <c r="U1" s="83" t="s">
        <v>147</v>
      </c>
      <c r="V1" s="84" t="s">
        <v>145</v>
      </c>
      <c r="W1" s="111" t="s">
        <v>143</v>
      </c>
      <c r="X1" s="85" t="s">
        <v>8</v>
      </c>
      <c r="Y1" s="43"/>
      <c r="Z1" s="3"/>
      <c r="AA1" s="22" t="s">
        <v>142</v>
      </c>
      <c r="AB1" s="22" t="s">
        <v>143</v>
      </c>
      <c r="AC1" s="48" t="s">
        <v>146</v>
      </c>
      <c r="AD1" s="50" t="s">
        <v>148</v>
      </c>
      <c r="AE1" s="49" t="s">
        <v>145</v>
      </c>
      <c r="AF1" s="10" t="s">
        <v>161</v>
      </c>
      <c r="AG1" s="20" t="s">
        <v>163</v>
      </c>
      <c r="AH1" s="20" t="s">
        <v>165</v>
      </c>
      <c r="AI1" s="20" t="s">
        <v>154</v>
      </c>
      <c r="AJ1" s="12" t="s">
        <v>91</v>
      </c>
      <c r="AK1" s="21"/>
      <c r="AL1" s="10" t="s">
        <v>156</v>
      </c>
      <c r="AM1" s="20" t="s">
        <v>112</v>
      </c>
      <c r="AN1" s="20" t="s">
        <v>7</v>
      </c>
      <c r="AO1" s="17" t="s">
        <v>13</v>
      </c>
      <c r="AP1" s="112"/>
      <c r="AQ1" s="16" t="s">
        <v>92</v>
      </c>
      <c r="AR1" s="34" t="s">
        <v>14</v>
      </c>
      <c r="AS1" s="51" t="s">
        <v>126</v>
      </c>
      <c r="AT1" s="104" t="s">
        <v>92</v>
      </c>
      <c r="AU1" s="104" t="s">
        <v>102</v>
      </c>
    </row>
    <row r="2" spans="1:154" s="4" customFormat="1" ht="9.75">
      <c r="A2" s="5"/>
      <c r="B2" s="6"/>
      <c r="C2" s="72" t="s">
        <v>149</v>
      </c>
      <c r="D2" s="73" t="s">
        <v>136</v>
      </c>
      <c r="E2" s="113" t="s">
        <v>119</v>
      </c>
      <c r="F2" s="74" t="s">
        <v>150</v>
      </c>
      <c r="G2" s="75" t="s">
        <v>138</v>
      </c>
      <c r="H2" s="75" t="s">
        <v>12</v>
      </c>
      <c r="I2" s="76" t="s">
        <v>144</v>
      </c>
      <c r="J2" s="71" t="s">
        <v>119</v>
      </c>
      <c r="K2" s="58" t="s">
        <v>149</v>
      </c>
      <c r="L2" s="59" t="s">
        <v>136</v>
      </c>
      <c r="M2" s="114" t="s">
        <v>119</v>
      </c>
      <c r="N2" s="57" t="s">
        <v>119</v>
      </c>
      <c r="O2" s="60" t="s">
        <v>150</v>
      </c>
      <c r="P2" s="61" t="s">
        <v>136</v>
      </c>
      <c r="Q2" s="61" t="s">
        <v>12</v>
      </c>
      <c r="R2" s="114" t="s">
        <v>119</v>
      </c>
      <c r="S2" s="57" t="s">
        <v>119</v>
      </c>
      <c r="T2" s="86" t="s">
        <v>149</v>
      </c>
      <c r="U2" s="87" t="s">
        <v>136</v>
      </c>
      <c r="V2" s="115" t="s">
        <v>119</v>
      </c>
      <c r="W2" s="115" t="s">
        <v>119</v>
      </c>
      <c r="X2" s="88" t="s">
        <v>150</v>
      </c>
      <c r="Y2" s="89" t="s">
        <v>138</v>
      </c>
      <c r="Z2" s="9" t="s">
        <v>12</v>
      </c>
      <c r="AA2" s="8" t="s">
        <v>119</v>
      </c>
      <c r="AB2" s="22" t="s">
        <v>119</v>
      </c>
      <c r="AC2" s="7" t="s">
        <v>149</v>
      </c>
      <c r="AD2" s="8" t="s">
        <v>136</v>
      </c>
      <c r="AE2" s="8" t="s">
        <v>119</v>
      </c>
      <c r="AF2" s="11" t="s">
        <v>162</v>
      </c>
      <c r="AG2" s="5" t="s">
        <v>164</v>
      </c>
      <c r="AH2" s="5" t="s">
        <v>153</v>
      </c>
      <c r="AI2" s="5" t="s">
        <v>155</v>
      </c>
      <c r="AJ2" s="13" t="s">
        <v>136</v>
      </c>
      <c r="AK2" s="8" t="s">
        <v>88</v>
      </c>
      <c r="AL2" s="11" t="s">
        <v>139</v>
      </c>
      <c r="AM2" s="5" t="s">
        <v>113</v>
      </c>
      <c r="AN2" s="5" t="s">
        <v>140</v>
      </c>
      <c r="AO2" s="15" t="s">
        <v>136</v>
      </c>
      <c r="AP2" s="8" t="s">
        <v>118</v>
      </c>
      <c r="AQ2" s="14" t="s">
        <v>136</v>
      </c>
      <c r="AR2" s="35" t="s">
        <v>137</v>
      </c>
      <c r="AS2" s="8" t="s">
        <v>137</v>
      </c>
      <c r="AT2" s="105" t="s">
        <v>192</v>
      </c>
      <c r="AU2" s="178"/>
      <c r="AV2" s="103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</row>
    <row r="3" spans="1:154" s="3" customFormat="1" ht="9.75" hidden="1">
      <c r="A3" s="2"/>
      <c r="B3" s="21" t="s">
        <v>128</v>
      </c>
      <c r="C3" s="116">
        <v>41775.5</v>
      </c>
      <c r="D3" s="77"/>
      <c r="E3" s="110"/>
      <c r="F3" s="78"/>
      <c r="G3" s="79"/>
      <c r="H3" s="80"/>
      <c r="I3" s="71"/>
      <c r="J3" s="71"/>
      <c r="K3" s="54"/>
      <c r="L3" s="62"/>
      <c r="M3" s="57"/>
      <c r="N3" s="57"/>
      <c r="O3" s="63"/>
      <c r="P3" s="64"/>
      <c r="Q3" s="65"/>
      <c r="R3" s="57"/>
      <c r="S3" s="57"/>
      <c r="T3" s="84"/>
      <c r="U3" s="90"/>
      <c r="V3" s="111"/>
      <c r="W3" s="111"/>
      <c r="X3" s="91"/>
      <c r="Y3" s="92"/>
      <c r="Z3" s="23"/>
      <c r="AA3" s="22"/>
      <c r="AB3" s="22"/>
      <c r="AC3" s="24"/>
      <c r="AD3" s="22"/>
      <c r="AE3" s="22"/>
      <c r="AG3" s="10"/>
      <c r="AH3" s="20"/>
      <c r="AI3" s="20"/>
      <c r="AJ3" s="20"/>
      <c r="AK3" s="29"/>
      <c r="AL3" s="27"/>
      <c r="AM3" s="20"/>
      <c r="AN3" s="20"/>
      <c r="AO3" s="30"/>
      <c r="AP3" s="25"/>
      <c r="AQ3" s="28"/>
      <c r="AR3" s="32"/>
      <c r="AS3" s="26"/>
      <c r="AT3" s="106"/>
      <c r="AU3" s="179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</row>
    <row r="4" spans="3:154" s="3" customFormat="1" ht="11.25" customHeight="1" hidden="1">
      <c r="C4" s="116">
        <v>39948.5</v>
      </c>
      <c r="D4" s="81">
        <f>IF(C4-$C$3&gt;0,C4-$C$3,(C4-$C$3)+1)</f>
        <v>-1826</v>
      </c>
      <c r="E4" s="117" t="e">
        <f>+RANK(D4,D$7:D$58,1)</f>
        <v>#N/A</v>
      </c>
      <c r="F4" s="116">
        <v>39948.958333333336</v>
      </c>
      <c r="G4" s="81">
        <f>IF(F4-C4&gt;0,(F4-C4)-(5/(24*60)),(F4-C4)+1-(5/(24*60)))</f>
        <v>0.45486111111353644</v>
      </c>
      <c r="H4" s="80"/>
      <c r="I4" s="118" t="e">
        <f>+RANK(G4,G$7:G$58,1)</f>
        <v>#N/A</v>
      </c>
      <c r="J4" s="118" t="e">
        <f>+RANK(F4,F$7:F$58,1)</f>
        <v>#N/A</v>
      </c>
      <c r="K4" s="119">
        <v>39949.75</v>
      </c>
      <c r="L4" s="66">
        <f>IF(K4-F4&gt;0,K4-F4,(K4-F4)+1)</f>
        <v>0.7916666666642413</v>
      </c>
      <c r="M4" s="120" t="e">
        <f>+RANK(L4,L$7:L$58,1)</f>
        <v>#N/A</v>
      </c>
      <c r="N4" s="120" t="e">
        <f>+RANK(J4,J$7:J$58,1)</f>
        <v>#N/A</v>
      </c>
      <c r="O4" s="119">
        <v>39949.5</v>
      </c>
      <c r="P4" s="66">
        <f>IF(O4-K4&gt;0,(O4-K4)-(5/(24*60)),(O4-K4)+1-(5/(24*60)))</f>
        <v>0.7465277777777778</v>
      </c>
      <c r="Q4" s="65"/>
      <c r="R4" s="120" t="e">
        <f>+RANK(P4,P$7:P$58,1)</f>
        <v>#N/A</v>
      </c>
      <c r="S4" s="120" t="e">
        <f>+RANK(O4,O$7:O$58,1)</f>
        <v>#N/A</v>
      </c>
      <c r="T4" s="121">
        <v>39950.25</v>
      </c>
      <c r="U4" s="93">
        <f>IF(T4-O4&gt;0,T4-O4,(T4-O4)+1)</f>
        <v>0.75</v>
      </c>
      <c r="V4" s="122" t="e">
        <f>+RANK(U4,U$7:U$58,1)</f>
        <v>#N/A</v>
      </c>
      <c r="W4" s="122" t="e">
        <f>+RANK(T4,T$7:T$58,1)</f>
        <v>#N/A</v>
      </c>
      <c r="X4" s="121">
        <v>39950.583333333336</v>
      </c>
      <c r="Y4" s="93">
        <f>IF(X4-T4&gt;0,(X4-T4)-(5/(24*60)),(X4-T4)+1-(5/(24*60)))</f>
        <v>0.32986111111353644</v>
      </c>
      <c r="Z4" s="23"/>
      <c r="AA4" s="123" t="e">
        <f>+RANK(Y4,Y$7:Y$58,1)</f>
        <v>#N/A</v>
      </c>
      <c r="AB4" s="123" t="e">
        <f>+RANK(X4,X$7:X$58,1)</f>
        <v>#N/A</v>
      </c>
      <c r="AC4" s="124">
        <v>39950.5</v>
      </c>
      <c r="AD4" s="37">
        <f>IF(AC4-X4&gt;0,AC4-X4,(AC4-X4)+1)</f>
        <v>0.9166666666642413</v>
      </c>
      <c r="AE4" s="123" t="e">
        <f>+RANK(AD4,AD$7:AD$58,1)</f>
        <v>#N/A</v>
      </c>
      <c r="AF4" s="37">
        <f>D4</f>
        <v>-1826</v>
      </c>
      <c r="AG4" s="37">
        <f>L4</f>
        <v>0.7916666666642413</v>
      </c>
      <c r="AH4" s="37">
        <f>U4</f>
        <v>0.75</v>
      </c>
      <c r="AI4" s="37">
        <f>AD4</f>
        <v>0.9166666666642413</v>
      </c>
      <c r="AJ4" s="38">
        <f>+AD4+U4+L4+D4</f>
        <v>-1823.5416666666715</v>
      </c>
      <c r="AK4" s="125" t="e">
        <f>AE4</f>
        <v>#N/A</v>
      </c>
      <c r="AL4" s="37">
        <f>+G4</f>
        <v>0.45486111111353644</v>
      </c>
      <c r="AM4" s="37">
        <f>+P4</f>
        <v>0.7465277777777778</v>
      </c>
      <c r="AN4" s="39">
        <f>+Y4</f>
        <v>0.32986111111353644</v>
      </c>
      <c r="AO4" s="38">
        <f>+G4+P4+Y4</f>
        <v>1.5312500000048508</v>
      </c>
      <c r="AP4" s="126" t="e">
        <f>+RANK(AO4,AO$7:AO$58,1)</f>
        <v>#N/A</v>
      </c>
      <c r="AQ4" s="38">
        <f>+AJ4+AO4</f>
        <v>-1822.0104166666667</v>
      </c>
      <c r="AR4" s="126" t="e">
        <f>+RANK(AQ4,AQ$7:AQ$58,1)</f>
        <v>#N/A</v>
      </c>
      <c r="AS4" s="33"/>
      <c r="AT4" s="106"/>
      <c r="AU4" s="179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</row>
    <row r="5" spans="3:154" s="3" customFormat="1" ht="11.25" customHeight="1">
      <c r="C5" s="116"/>
      <c r="D5" s="81"/>
      <c r="E5" s="174"/>
      <c r="F5" s="116"/>
      <c r="G5" s="81"/>
      <c r="H5" s="80"/>
      <c r="I5" s="118"/>
      <c r="J5" s="118"/>
      <c r="K5" s="119"/>
      <c r="L5" s="66"/>
      <c r="M5" s="120"/>
      <c r="N5" s="120"/>
      <c r="O5" s="119"/>
      <c r="P5" s="66"/>
      <c r="Q5" s="65"/>
      <c r="R5" s="120"/>
      <c r="S5" s="120"/>
      <c r="T5" s="121"/>
      <c r="U5" s="93"/>
      <c r="V5" s="122"/>
      <c r="W5" s="122"/>
      <c r="X5" s="121"/>
      <c r="Y5" s="93"/>
      <c r="Z5" s="23"/>
      <c r="AA5" s="123"/>
      <c r="AB5" s="123"/>
      <c r="AC5" s="124"/>
      <c r="AD5" s="37"/>
      <c r="AE5" s="123"/>
      <c r="AF5" s="37"/>
      <c r="AG5" s="37"/>
      <c r="AH5" s="37"/>
      <c r="AI5" s="37"/>
      <c r="AJ5" s="38"/>
      <c r="AK5" s="125"/>
      <c r="AL5" s="37"/>
      <c r="AM5" s="37"/>
      <c r="AN5" s="39"/>
      <c r="AO5" s="38"/>
      <c r="AP5" s="126"/>
      <c r="AQ5" s="38"/>
      <c r="AR5" s="126"/>
      <c r="AS5" s="33"/>
      <c r="AT5" s="106"/>
      <c r="AU5" s="179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</row>
    <row r="6" spans="1:154" s="3" customFormat="1" ht="11.25" customHeight="1">
      <c r="A6" s="175" t="s">
        <v>42</v>
      </c>
      <c r="B6" s="176"/>
      <c r="C6" s="116"/>
      <c r="D6" s="81"/>
      <c r="E6" s="174"/>
      <c r="F6" s="116"/>
      <c r="G6" s="81"/>
      <c r="H6" s="80"/>
      <c r="I6" s="118"/>
      <c r="J6" s="118"/>
      <c r="K6" s="119"/>
      <c r="L6" s="66"/>
      <c r="M6" s="120"/>
      <c r="N6" s="120"/>
      <c r="O6" s="119"/>
      <c r="P6" s="66"/>
      <c r="Q6" s="65"/>
      <c r="R6" s="120"/>
      <c r="S6" s="120"/>
      <c r="T6" s="121"/>
      <c r="U6" s="93"/>
      <c r="V6" s="122"/>
      <c r="W6" s="122"/>
      <c r="X6" s="121"/>
      <c r="Y6" s="93"/>
      <c r="Z6" s="23"/>
      <c r="AA6" s="123"/>
      <c r="AB6" s="123"/>
      <c r="AC6" s="124"/>
      <c r="AD6" s="37"/>
      <c r="AE6" s="123"/>
      <c r="AF6" s="37"/>
      <c r="AG6" s="37"/>
      <c r="AH6" s="37"/>
      <c r="AI6" s="37"/>
      <c r="AJ6" s="38"/>
      <c r="AK6" s="125"/>
      <c r="AL6" s="37"/>
      <c r="AM6" s="37"/>
      <c r="AN6" s="39"/>
      <c r="AO6" s="38"/>
      <c r="AP6" s="126"/>
      <c r="AQ6" s="38"/>
      <c r="AR6" s="126"/>
      <c r="AS6" s="33"/>
      <c r="AT6" s="106"/>
      <c r="AU6" s="179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</row>
    <row r="7" spans="1:154" s="3" customFormat="1" ht="12">
      <c r="A7" s="127">
        <v>4</v>
      </c>
      <c r="B7" s="127" t="s">
        <v>166</v>
      </c>
      <c r="C7" s="128">
        <v>41775.6196412037</v>
      </c>
      <c r="D7" s="94">
        <f>IF(C7-$C$3&gt;0,C7-$C$3,(C7-$C$3)+1)</f>
        <v>0.11964120370248565</v>
      </c>
      <c r="E7" s="129">
        <f>+RANK(D7,D$7:D$58,1)</f>
        <v>1</v>
      </c>
      <c r="F7" s="128">
        <v>41775.80731481482</v>
      </c>
      <c r="G7" s="94">
        <f>IF(F7-C7&gt;0,(F7-C7)-(5/(24*60)),(F7-C7)+1-(5/(24*60)))</f>
        <v>0.1842013888930928</v>
      </c>
      <c r="H7" s="95" t="s">
        <v>47</v>
      </c>
      <c r="I7" s="99">
        <f>+RANK(G7,G$7:G$58,1)</f>
        <v>1</v>
      </c>
      <c r="J7" s="99">
        <f>+RANK(F7,F$7:F$58,1)</f>
        <v>1</v>
      </c>
      <c r="K7" s="139" t="s">
        <v>40</v>
      </c>
      <c r="L7" s="96"/>
      <c r="M7" s="100"/>
      <c r="N7" s="100"/>
      <c r="O7" s="130"/>
      <c r="P7" s="96"/>
      <c r="Q7" s="97"/>
      <c r="R7" s="100"/>
      <c r="S7" s="100"/>
      <c r="T7" s="131"/>
      <c r="U7" s="98"/>
      <c r="V7" s="101"/>
      <c r="W7" s="101"/>
      <c r="X7" s="131"/>
      <c r="Y7" s="98"/>
      <c r="Z7" s="18"/>
      <c r="AA7" s="132"/>
      <c r="AB7" s="132"/>
      <c r="AC7" s="124"/>
      <c r="AD7" s="19"/>
      <c r="AE7" s="132"/>
      <c r="AF7" s="19"/>
      <c r="AG7" s="19">
        <f>L7</f>
        <v>0</v>
      </c>
      <c r="AH7" s="19">
        <f>U7</f>
        <v>0</v>
      </c>
      <c r="AI7" s="19">
        <f>AD7</f>
        <v>0</v>
      </c>
      <c r="AJ7" s="26"/>
      <c r="AK7" s="133">
        <f>AE7</f>
        <v>0</v>
      </c>
      <c r="AL7" s="19">
        <f>+G7</f>
        <v>0.1842013888930928</v>
      </c>
      <c r="AM7" s="19">
        <f>+P7</f>
        <v>0</v>
      </c>
      <c r="AN7" s="31">
        <f>+Y7</f>
        <v>0</v>
      </c>
      <c r="AO7" s="26"/>
      <c r="AP7" s="134" t="e">
        <f>+RANK(AO7,AO$7:AO$58,1)</f>
        <v>#N/A</v>
      </c>
      <c r="AQ7" s="26"/>
      <c r="AR7" s="134" t="e">
        <f>+RANK(AQ7,AQ$7:AQ$58,1)</f>
        <v>#N/A</v>
      </c>
      <c r="AS7" s="30" t="e">
        <f>+RANK(AR7,#REF!,1)</f>
        <v>#N/A</v>
      </c>
      <c r="AT7" s="107"/>
      <c r="AU7" s="179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</row>
    <row r="8" spans="1:154" s="3" customFormat="1" ht="12">
      <c r="A8" s="127"/>
      <c r="B8" s="127"/>
      <c r="C8" s="128"/>
      <c r="D8" s="94"/>
      <c r="E8" s="129"/>
      <c r="F8" s="128"/>
      <c r="G8" s="94"/>
      <c r="H8" s="95"/>
      <c r="I8" s="99"/>
      <c r="J8" s="99"/>
      <c r="K8" s="139"/>
      <c r="L8" s="96"/>
      <c r="M8" s="100"/>
      <c r="N8" s="100"/>
      <c r="O8" s="130"/>
      <c r="P8" s="96"/>
      <c r="Q8" s="97"/>
      <c r="R8" s="100"/>
      <c r="S8" s="100"/>
      <c r="T8" s="131"/>
      <c r="U8" s="98"/>
      <c r="V8" s="101"/>
      <c r="W8" s="101"/>
      <c r="X8" s="131"/>
      <c r="Y8" s="98"/>
      <c r="Z8" s="18"/>
      <c r="AA8" s="132"/>
      <c r="AB8" s="132"/>
      <c r="AC8" s="124"/>
      <c r="AD8" s="19"/>
      <c r="AE8" s="132"/>
      <c r="AF8" s="19"/>
      <c r="AG8" s="19"/>
      <c r="AH8" s="19"/>
      <c r="AI8" s="19"/>
      <c r="AJ8" s="26"/>
      <c r="AK8" s="133"/>
      <c r="AL8" s="19"/>
      <c r="AM8" s="19"/>
      <c r="AN8" s="31"/>
      <c r="AO8" s="26"/>
      <c r="AP8" s="134"/>
      <c r="AQ8" s="26"/>
      <c r="AR8" s="134"/>
      <c r="AS8" s="30"/>
      <c r="AT8" s="107"/>
      <c r="AU8" s="179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</row>
    <row r="9" spans="1:154" s="3" customFormat="1" ht="12">
      <c r="A9" s="175" t="s">
        <v>43</v>
      </c>
      <c r="B9" s="177"/>
      <c r="C9" s="128"/>
      <c r="D9" s="94"/>
      <c r="E9" s="129"/>
      <c r="F9" s="128"/>
      <c r="G9" s="94"/>
      <c r="H9" s="95"/>
      <c r="I9" s="99"/>
      <c r="J9" s="99"/>
      <c r="K9" s="139"/>
      <c r="L9" s="96"/>
      <c r="M9" s="100"/>
      <c r="N9" s="100"/>
      <c r="O9" s="130"/>
      <c r="P9" s="96"/>
      <c r="Q9" s="97"/>
      <c r="R9" s="100"/>
      <c r="S9" s="100"/>
      <c r="T9" s="131"/>
      <c r="U9" s="98"/>
      <c r="V9" s="101"/>
      <c r="W9" s="101"/>
      <c r="X9" s="131"/>
      <c r="Y9" s="98"/>
      <c r="Z9" s="18"/>
      <c r="AA9" s="132"/>
      <c r="AB9" s="132"/>
      <c r="AC9" s="124"/>
      <c r="AD9" s="19"/>
      <c r="AE9" s="132"/>
      <c r="AF9" s="19"/>
      <c r="AG9" s="19"/>
      <c r="AH9" s="19"/>
      <c r="AI9" s="19"/>
      <c r="AJ9" s="26"/>
      <c r="AK9" s="133"/>
      <c r="AL9" s="19"/>
      <c r="AM9" s="19"/>
      <c r="AN9" s="31"/>
      <c r="AO9" s="26"/>
      <c r="AP9" s="134"/>
      <c r="AQ9" s="26"/>
      <c r="AR9" s="134"/>
      <c r="AS9" s="30"/>
      <c r="AT9" s="107"/>
      <c r="AU9" s="179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</row>
    <row r="10" spans="1:154" s="3" customFormat="1" ht="12">
      <c r="A10" s="127">
        <v>8</v>
      </c>
      <c r="B10" s="127" t="s">
        <v>122</v>
      </c>
      <c r="C10" s="128">
        <v>41775.62849537037</v>
      </c>
      <c r="D10" s="94">
        <f aca="true" t="shared" si="0" ref="D10:D27">IF(C10-$C$3&gt;0,C10-$C$3,(C10-$C$3)+1)</f>
        <v>0.12849537037254777</v>
      </c>
      <c r="E10" s="129">
        <f aca="true" t="shared" si="1" ref="E10:E27">+RANK(D10,D$7:D$58,1)</f>
        <v>3</v>
      </c>
      <c r="F10" s="128">
        <v>41775.82077546296</v>
      </c>
      <c r="G10" s="94">
        <f aca="true" t="shared" si="2" ref="G10:G20">IF(F10-C10&gt;0,(F10-C10)-(5/(24*60)),(F10-C10)+1-(5/(24*60)))</f>
        <v>0.18880787036727675</v>
      </c>
      <c r="H10" s="95" t="s">
        <v>51</v>
      </c>
      <c r="I10" s="99">
        <f aca="true" t="shared" si="3" ref="I10:I18">+RANK(G10,G$7:G$58,1)</f>
        <v>2</v>
      </c>
      <c r="J10" s="99">
        <f aca="true" t="shared" si="4" ref="J10:J18">+RANK(F10,F$7:F$58,1)</f>
        <v>3</v>
      </c>
      <c r="K10" s="130">
        <v>41776.39681712963</v>
      </c>
      <c r="L10" s="96">
        <f aca="true" t="shared" si="5" ref="L10:L20">IF(K10-F10&gt;0,K10-F10,(K10-F10)+1)</f>
        <v>0.5760416666671517</v>
      </c>
      <c r="M10" s="100">
        <v>4</v>
      </c>
      <c r="N10" s="100">
        <f>+RANK(K10,K$7:K$58,1)</f>
        <v>1</v>
      </c>
      <c r="O10" s="130">
        <v>41776.580405092594</v>
      </c>
      <c r="P10" s="96">
        <f aca="true" t="shared" si="6" ref="P10:P20">IF(O10-K10&gt;0,(O10-K10)-(5/(24*60)),(O10-K10)+1-(5/(24*60)))</f>
        <v>0.18011574074302594</v>
      </c>
      <c r="Q10" s="97" t="s">
        <v>85</v>
      </c>
      <c r="R10" s="100">
        <f aca="true" t="shared" si="7" ref="R10:R19">+RANK(P10,P$7:P$58,1)</f>
        <v>3</v>
      </c>
      <c r="S10" s="100">
        <f aca="true" t="shared" si="8" ref="S10:S20">+RANK(O10,O$7:O$58,1)</f>
        <v>2</v>
      </c>
      <c r="T10" s="131">
        <v>41777.058645833335</v>
      </c>
      <c r="U10" s="98">
        <f aca="true" t="shared" si="9" ref="U10:U18">IF(T10-O10&gt;0,T10-O10,(T10-O10)+1)</f>
        <v>0.4782407407401479</v>
      </c>
      <c r="V10" s="101">
        <f aca="true" t="shared" si="10" ref="V10:V18">+RANK(U10,U$7:U$58,1)</f>
        <v>2</v>
      </c>
      <c r="W10" s="101">
        <f aca="true" t="shared" si="11" ref="W10:W18">+RANK(T10,T$7:T$58,1)</f>
        <v>1</v>
      </c>
      <c r="X10" s="131">
        <v>41777.23354166667</v>
      </c>
      <c r="Y10" s="98">
        <f aca="true" t="shared" si="12" ref="Y10:Y18">IF(X10-T10&gt;0,(X10-T10)-(5/(24*60)),(X10-T10)+1-(5/(24*60)))</f>
        <v>0.17142361111149917</v>
      </c>
      <c r="Z10" s="18" t="s">
        <v>56</v>
      </c>
      <c r="AA10" s="132">
        <v>5</v>
      </c>
      <c r="AB10" s="132">
        <f aca="true" t="shared" si="13" ref="AB10:AB18">+RANK(X10,X$7:X$58,1)</f>
        <v>1</v>
      </c>
      <c r="AC10" s="124">
        <v>41777.319502314815</v>
      </c>
      <c r="AD10" s="19">
        <f aca="true" t="shared" si="14" ref="AD10:AD18">IF(AC10-X10&gt;0,AC10-X10,(AC10-X10)+1)</f>
        <v>0.08596064814628335</v>
      </c>
      <c r="AE10" s="132">
        <f aca="true" t="shared" si="15" ref="AE10:AE18">+RANK(AD10,AD$7:AD$58,1)</f>
        <v>2</v>
      </c>
      <c r="AF10" s="19">
        <f aca="true" t="shared" si="16" ref="AF10:AF18">D10</f>
        <v>0.12849537037254777</v>
      </c>
      <c r="AG10" s="19">
        <f aca="true" t="shared" si="17" ref="AG10:AG18">L10</f>
        <v>0.5760416666671517</v>
      </c>
      <c r="AH10" s="19">
        <f aca="true" t="shared" si="18" ref="AH10:AH18">U10</f>
        <v>0.4782407407401479</v>
      </c>
      <c r="AI10" s="19">
        <f aca="true" t="shared" si="19" ref="AI10:AI18">AD10</f>
        <v>0.08596064814628335</v>
      </c>
      <c r="AJ10" s="26">
        <f aca="true" t="shared" si="20" ref="AJ10:AJ18">+AD10+U10+L10+D10</f>
        <v>1.2687384259261307</v>
      </c>
      <c r="AK10" s="133">
        <f>AE10</f>
        <v>2</v>
      </c>
      <c r="AL10" s="19">
        <f aca="true" t="shared" si="21" ref="AL10:AL18">+G10</f>
        <v>0.18880787036727675</v>
      </c>
      <c r="AM10" s="19">
        <f aca="true" t="shared" si="22" ref="AM10:AM18">+P10</f>
        <v>0.18011574074302594</v>
      </c>
      <c r="AN10" s="31">
        <f aca="true" t="shared" si="23" ref="AN10:AN18">+Y10</f>
        <v>0.17142361111149917</v>
      </c>
      <c r="AO10" s="26">
        <f aca="true" t="shared" si="24" ref="AO10:AO18">+G10+P10+Y10</f>
        <v>0.5403472222218019</v>
      </c>
      <c r="AP10" s="134">
        <f aca="true" t="shared" si="25" ref="AP10:AP18">+RANK(AO10,AO$7:AO$58,1)</f>
        <v>3</v>
      </c>
      <c r="AQ10" s="26">
        <f aca="true" t="shared" si="26" ref="AQ10:AQ18">+AJ10+AO10</f>
        <v>1.8090856481479327</v>
      </c>
      <c r="AR10" s="134">
        <f aca="true" t="shared" si="27" ref="AR10:AR27">+RANK(AQ10,AQ$7:AQ$58,1)</f>
        <v>1</v>
      </c>
      <c r="AS10" s="30" t="e">
        <f>+RANK(AR10,#REF!,1)</f>
        <v>#REF!</v>
      </c>
      <c r="AT10" s="109">
        <f aca="true" t="shared" si="28" ref="AT10:AT18">+RANK(AQ10,AQ$7:AQ$58,1)</f>
        <v>1</v>
      </c>
      <c r="AU10" s="181" t="s">
        <v>103</v>
      </c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</row>
    <row r="11" spans="1:154" s="3" customFormat="1" ht="12">
      <c r="A11" s="127">
        <v>27</v>
      </c>
      <c r="B11" s="127" t="s">
        <v>98</v>
      </c>
      <c r="C11" s="128">
        <v>41775.627291666664</v>
      </c>
      <c r="D11" s="94">
        <f t="shared" si="0"/>
        <v>0.1272916666639503</v>
      </c>
      <c r="E11" s="129">
        <f t="shared" si="1"/>
        <v>2</v>
      </c>
      <c r="F11" s="128">
        <v>41775.82048611111</v>
      </c>
      <c r="G11" s="94">
        <f t="shared" si="2"/>
        <v>0.18972222222186652</v>
      </c>
      <c r="H11" s="95" t="s">
        <v>20</v>
      </c>
      <c r="I11" s="99">
        <f t="shared" si="3"/>
        <v>3</v>
      </c>
      <c r="J11" s="99">
        <f t="shared" si="4"/>
        <v>2</v>
      </c>
      <c r="K11" s="130">
        <v>41776.398310185185</v>
      </c>
      <c r="L11" s="96">
        <f t="shared" si="5"/>
        <v>0.5778240740764886</v>
      </c>
      <c r="M11" s="100">
        <v>5</v>
      </c>
      <c r="N11" s="100">
        <f>+RANK(K11,K$7:K$58,1)</f>
        <v>2</v>
      </c>
      <c r="O11" s="130">
        <v>41776.57811342592</v>
      </c>
      <c r="P11" s="96">
        <f t="shared" si="6"/>
        <v>0.17633101851647048</v>
      </c>
      <c r="Q11" s="97" t="s">
        <v>179</v>
      </c>
      <c r="R11" s="100">
        <f t="shared" si="7"/>
        <v>2</v>
      </c>
      <c r="S11" s="100">
        <f t="shared" si="8"/>
        <v>1</v>
      </c>
      <c r="T11" s="131">
        <v>41777.074467592596</v>
      </c>
      <c r="U11" s="98">
        <f t="shared" si="9"/>
        <v>0.4963541666729725</v>
      </c>
      <c r="V11" s="101">
        <f t="shared" si="10"/>
        <v>4</v>
      </c>
      <c r="W11" s="101">
        <f t="shared" si="11"/>
        <v>2</v>
      </c>
      <c r="X11" s="131">
        <v>41777.25209490741</v>
      </c>
      <c r="Y11" s="98">
        <f t="shared" si="12"/>
        <v>0.17415509259121287</v>
      </c>
      <c r="Z11" s="18" t="s">
        <v>186</v>
      </c>
      <c r="AA11" s="132">
        <v>6</v>
      </c>
      <c r="AB11" s="132">
        <f t="shared" si="13"/>
        <v>2</v>
      </c>
      <c r="AC11" s="124">
        <v>41777.33449074074</v>
      </c>
      <c r="AD11" s="19">
        <f t="shared" si="14"/>
        <v>0.08239583332760958</v>
      </c>
      <c r="AE11" s="132">
        <f t="shared" si="15"/>
        <v>1</v>
      </c>
      <c r="AF11" s="19">
        <f t="shared" si="16"/>
        <v>0.1272916666639503</v>
      </c>
      <c r="AG11" s="19">
        <f t="shared" si="17"/>
        <v>0.5778240740764886</v>
      </c>
      <c r="AH11" s="19">
        <f t="shared" si="18"/>
        <v>0.4963541666729725</v>
      </c>
      <c r="AI11" s="19">
        <f t="shared" si="19"/>
        <v>0.08239583332760958</v>
      </c>
      <c r="AJ11" s="26">
        <f t="shared" si="20"/>
        <v>1.283865740741021</v>
      </c>
      <c r="AK11" s="133">
        <v>3</v>
      </c>
      <c r="AL11" s="19">
        <f t="shared" si="21"/>
        <v>0.18972222222186652</v>
      </c>
      <c r="AM11" s="19">
        <f t="shared" si="22"/>
        <v>0.17633101851647048</v>
      </c>
      <c r="AN11" s="31">
        <f t="shared" si="23"/>
        <v>0.17415509259121287</v>
      </c>
      <c r="AO11" s="26">
        <f t="shared" si="24"/>
        <v>0.5402083333295499</v>
      </c>
      <c r="AP11" s="134">
        <f t="shared" si="25"/>
        <v>2</v>
      </c>
      <c r="AQ11" s="26">
        <f t="shared" si="26"/>
        <v>1.824074074070571</v>
      </c>
      <c r="AR11" s="134">
        <f t="shared" si="27"/>
        <v>2</v>
      </c>
      <c r="AS11" s="30" t="e">
        <f>+RANK(AR11,#REF!,1)</f>
        <v>#REF!</v>
      </c>
      <c r="AT11" s="109">
        <f t="shared" si="28"/>
        <v>2</v>
      </c>
      <c r="AU11" s="179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</row>
    <row r="12" spans="1:154" s="3" customFormat="1" ht="12">
      <c r="A12" s="127">
        <v>3</v>
      </c>
      <c r="B12" s="127" t="s">
        <v>87</v>
      </c>
      <c r="C12" s="128">
        <v>41775.645266203705</v>
      </c>
      <c r="D12" s="94">
        <f t="shared" si="0"/>
        <v>0.14526620370452292</v>
      </c>
      <c r="E12" s="129">
        <f t="shared" si="1"/>
        <v>9</v>
      </c>
      <c r="F12" s="128">
        <v>41775.89310185185</v>
      </c>
      <c r="G12" s="94">
        <f t="shared" si="2"/>
        <v>0.24436342592202387</v>
      </c>
      <c r="H12" s="95" t="s">
        <v>46</v>
      </c>
      <c r="I12" s="99">
        <f t="shared" si="3"/>
        <v>19</v>
      </c>
      <c r="J12" s="99">
        <f t="shared" si="4"/>
        <v>15</v>
      </c>
      <c r="K12" s="130">
        <v>41776.47694444445</v>
      </c>
      <c r="L12" s="96">
        <f t="shared" si="5"/>
        <v>0.583842592597648</v>
      </c>
      <c r="M12" s="100">
        <v>7</v>
      </c>
      <c r="N12" s="100">
        <v>5</v>
      </c>
      <c r="O12" s="130">
        <v>41776.68368055556</v>
      </c>
      <c r="P12" s="96">
        <f t="shared" si="6"/>
        <v>0.20326388888901825</v>
      </c>
      <c r="Q12" s="97" t="s">
        <v>77</v>
      </c>
      <c r="R12" s="100">
        <f t="shared" si="7"/>
        <v>9</v>
      </c>
      <c r="S12" s="100">
        <f t="shared" si="8"/>
        <v>6</v>
      </c>
      <c r="T12" s="131">
        <v>41777.182754629626</v>
      </c>
      <c r="U12" s="98">
        <f t="shared" si="9"/>
        <v>0.4990740740686306</v>
      </c>
      <c r="V12" s="101">
        <f t="shared" si="10"/>
        <v>5</v>
      </c>
      <c r="W12" s="101">
        <f t="shared" si="11"/>
        <v>4</v>
      </c>
      <c r="X12" s="131">
        <v>41777.34559027778</v>
      </c>
      <c r="Y12" s="98">
        <f t="shared" si="12"/>
        <v>0.15936342593017294</v>
      </c>
      <c r="Z12" s="18" t="s">
        <v>33</v>
      </c>
      <c r="AA12" s="132">
        <f>+RANK(Y12,Y$7:Y$58,1)</f>
        <v>3</v>
      </c>
      <c r="AB12" s="132">
        <f t="shared" si="13"/>
        <v>3</v>
      </c>
      <c r="AC12" s="124">
        <v>41777.4366087963</v>
      </c>
      <c r="AD12" s="19">
        <f t="shared" si="14"/>
        <v>0.0910185185202863</v>
      </c>
      <c r="AE12" s="132">
        <f t="shared" si="15"/>
        <v>4</v>
      </c>
      <c r="AF12" s="19">
        <f t="shared" si="16"/>
        <v>0.14526620370452292</v>
      </c>
      <c r="AG12" s="19">
        <f t="shared" si="17"/>
        <v>0.583842592597648</v>
      </c>
      <c r="AH12" s="19">
        <f t="shared" si="18"/>
        <v>0.4990740740686306</v>
      </c>
      <c r="AI12" s="19">
        <f t="shared" si="19"/>
        <v>0.0910185185202863</v>
      </c>
      <c r="AJ12" s="26">
        <f t="shared" si="20"/>
        <v>1.3192013888910878</v>
      </c>
      <c r="AK12" s="133">
        <f>AE12</f>
        <v>4</v>
      </c>
      <c r="AL12" s="19">
        <f t="shared" si="21"/>
        <v>0.24436342592202387</v>
      </c>
      <c r="AM12" s="19">
        <f t="shared" si="22"/>
        <v>0.20326388888901825</v>
      </c>
      <c r="AN12" s="31">
        <f t="shared" si="23"/>
        <v>0.15936342593017294</v>
      </c>
      <c r="AO12" s="26">
        <f t="shared" si="24"/>
        <v>0.6069907407412151</v>
      </c>
      <c r="AP12" s="134">
        <f t="shared" si="25"/>
        <v>8</v>
      </c>
      <c r="AQ12" s="26">
        <f t="shared" si="26"/>
        <v>1.926192129632303</v>
      </c>
      <c r="AR12" s="134">
        <f t="shared" si="27"/>
        <v>3</v>
      </c>
      <c r="AS12" s="30" t="e">
        <f>+RANK(AR12,#REF!,1)</f>
        <v>#REF!</v>
      </c>
      <c r="AT12" s="109">
        <f t="shared" si="28"/>
        <v>3</v>
      </c>
      <c r="AU12" s="179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</row>
    <row r="13" spans="1:154" s="3" customFormat="1" ht="12">
      <c r="A13" s="127">
        <v>43</v>
      </c>
      <c r="B13" s="127" t="s">
        <v>69</v>
      </c>
      <c r="C13" s="128">
        <v>41775.63688657407</v>
      </c>
      <c r="D13" s="94">
        <f t="shared" si="0"/>
        <v>0.1368865740732872</v>
      </c>
      <c r="E13" s="129">
        <f t="shared" si="1"/>
        <v>5</v>
      </c>
      <c r="F13" s="128">
        <v>41775.88762731481</v>
      </c>
      <c r="G13" s="94">
        <f t="shared" si="2"/>
        <v>0.24726851851705256</v>
      </c>
      <c r="H13" s="95" t="s">
        <v>39</v>
      </c>
      <c r="I13" s="99">
        <f t="shared" si="3"/>
        <v>20</v>
      </c>
      <c r="J13" s="99">
        <f t="shared" si="4"/>
        <v>11</v>
      </c>
      <c r="K13" s="130">
        <v>41776.463171296295</v>
      </c>
      <c r="L13" s="96">
        <f t="shared" si="5"/>
        <v>0.575543981482042</v>
      </c>
      <c r="M13" s="100">
        <v>3</v>
      </c>
      <c r="N13" s="100">
        <f>+RANK(K13,K$7:K$58,1)</f>
        <v>3</v>
      </c>
      <c r="O13" s="130">
        <v>41776.719375</v>
      </c>
      <c r="P13" s="96">
        <f t="shared" si="6"/>
        <v>0.2527314814837559</v>
      </c>
      <c r="Q13" s="97" t="s">
        <v>111</v>
      </c>
      <c r="R13" s="100">
        <f t="shared" si="7"/>
        <v>20</v>
      </c>
      <c r="S13" s="100">
        <f t="shared" si="8"/>
        <v>13</v>
      </c>
      <c r="T13" s="131">
        <v>41777.16886574074</v>
      </c>
      <c r="U13" s="98">
        <f t="shared" si="9"/>
        <v>0.4494907407424762</v>
      </c>
      <c r="V13" s="101">
        <f t="shared" si="10"/>
        <v>1</v>
      </c>
      <c r="W13" s="101">
        <f t="shared" si="11"/>
        <v>3</v>
      </c>
      <c r="X13" s="131">
        <v>41777.35386574074</v>
      </c>
      <c r="Y13" s="98">
        <f t="shared" si="12"/>
        <v>0.18152777777544948</v>
      </c>
      <c r="Z13" s="18" t="s">
        <v>74</v>
      </c>
      <c r="AA13" s="132">
        <v>9</v>
      </c>
      <c r="AB13" s="132">
        <f t="shared" si="13"/>
        <v>4</v>
      </c>
      <c r="AC13" s="124">
        <v>41777.44657407407</v>
      </c>
      <c r="AD13" s="19">
        <f t="shared" si="14"/>
        <v>0.09270833332993789</v>
      </c>
      <c r="AE13" s="132">
        <f t="shared" si="15"/>
        <v>5</v>
      </c>
      <c r="AF13" s="19">
        <f t="shared" si="16"/>
        <v>0.1368865740732872</v>
      </c>
      <c r="AG13" s="19">
        <f t="shared" si="17"/>
        <v>0.575543981482042</v>
      </c>
      <c r="AH13" s="19">
        <f t="shared" si="18"/>
        <v>0.4494907407424762</v>
      </c>
      <c r="AI13" s="19">
        <f t="shared" si="19"/>
        <v>0.09270833332993789</v>
      </c>
      <c r="AJ13" s="26">
        <f t="shared" si="20"/>
        <v>1.2546296296277433</v>
      </c>
      <c r="AK13" s="133">
        <v>1</v>
      </c>
      <c r="AL13" s="19">
        <f t="shared" si="21"/>
        <v>0.24726851851705256</v>
      </c>
      <c r="AM13" s="19">
        <f t="shared" si="22"/>
        <v>0.2527314814837559</v>
      </c>
      <c r="AN13" s="31">
        <f t="shared" si="23"/>
        <v>0.18152777777544948</v>
      </c>
      <c r="AO13" s="26">
        <f t="shared" si="24"/>
        <v>0.681527777776258</v>
      </c>
      <c r="AP13" s="134">
        <f t="shared" si="25"/>
        <v>12</v>
      </c>
      <c r="AQ13" s="26">
        <f t="shared" si="26"/>
        <v>1.9361574074040013</v>
      </c>
      <c r="AR13" s="134">
        <f t="shared" si="27"/>
        <v>4</v>
      </c>
      <c r="AS13" s="30" t="e">
        <f>+RANK(AR13,#REF!,1)</f>
        <v>#REF!</v>
      </c>
      <c r="AT13" s="109">
        <f t="shared" si="28"/>
        <v>4</v>
      </c>
      <c r="AU13" s="182" t="s">
        <v>109</v>
      </c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</row>
    <row r="14" spans="1:154" s="36" customFormat="1" ht="12">
      <c r="A14" s="127">
        <v>31</v>
      </c>
      <c r="B14" s="127" t="s">
        <v>93</v>
      </c>
      <c r="C14" s="128">
        <v>41775.65290509259</v>
      </c>
      <c r="D14" s="94">
        <f t="shared" si="0"/>
        <v>0.15290509258920792</v>
      </c>
      <c r="E14" s="129">
        <f t="shared" si="1"/>
        <v>14</v>
      </c>
      <c r="F14" s="128">
        <v>41775.88690972222</v>
      </c>
      <c r="G14" s="94">
        <f t="shared" si="2"/>
        <v>0.2305324074081404</v>
      </c>
      <c r="H14" s="95" t="s">
        <v>24</v>
      </c>
      <c r="I14" s="99">
        <f t="shared" si="3"/>
        <v>12</v>
      </c>
      <c r="J14" s="99">
        <f t="shared" si="4"/>
        <v>9</v>
      </c>
      <c r="K14" s="130">
        <v>41776.48725694444</v>
      </c>
      <c r="L14" s="96">
        <f t="shared" si="5"/>
        <v>0.6003472222218988</v>
      </c>
      <c r="M14" s="100">
        <v>8</v>
      </c>
      <c r="N14" s="100">
        <v>8</v>
      </c>
      <c r="O14" s="130">
        <v>41776.71236111111</v>
      </c>
      <c r="P14" s="96">
        <f t="shared" si="6"/>
        <v>0.2216319444455116</v>
      </c>
      <c r="Q14" s="97" t="s">
        <v>67</v>
      </c>
      <c r="R14" s="100">
        <f t="shared" si="7"/>
        <v>14</v>
      </c>
      <c r="S14" s="100">
        <f t="shared" si="8"/>
        <v>12</v>
      </c>
      <c r="T14" s="131">
        <v>41777.206608796296</v>
      </c>
      <c r="U14" s="98">
        <f t="shared" si="9"/>
        <v>0.4942476851865649</v>
      </c>
      <c r="V14" s="101">
        <f t="shared" si="10"/>
        <v>3</v>
      </c>
      <c r="W14" s="101">
        <f t="shared" si="11"/>
        <v>7</v>
      </c>
      <c r="X14" s="131">
        <v>41777.394108796296</v>
      </c>
      <c r="Y14" s="98">
        <f t="shared" si="12"/>
        <v>0.1840277777777778</v>
      </c>
      <c r="Z14" s="18" t="s">
        <v>31</v>
      </c>
      <c r="AA14" s="132">
        <v>10</v>
      </c>
      <c r="AB14" s="132">
        <f t="shared" si="13"/>
        <v>5</v>
      </c>
      <c r="AC14" s="124">
        <v>41777.494409722225</v>
      </c>
      <c r="AD14" s="19">
        <f t="shared" si="14"/>
        <v>0.10030092592933215</v>
      </c>
      <c r="AE14" s="132">
        <f t="shared" si="15"/>
        <v>9</v>
      </c>
      <c r="AF14" s="19">
        <f t="shared" si="16"/>
        <v>0.15290509258920792</v>
      </c>
      <c r="AG14" s="19">
        <f t="shared" si="17"/>
        <v>0.6003472222218988</v>
      </c>
      <c r="AH14" s="19">
        <f t="shared" si="18"/>
        <v>0.4942476851865649</v>
      </c>
      <c r="AI14" s="19">
        <f t="shared" si="19"/>
        <v>0.10030092592933215</v>
      </c>
      <c r="AJ14" s="26">
        <f t="shared" si="20"/>
        <v>1.3478009259270038</v>
      </c>
      <c r="AK14" s="133">
        <v>7</v>
      </c>
      <c r="AL14" s="19">
        <f t="shared" si="21"/>
        <v>0.2305324074081404</v>
      </c>
      <c r="AM14" s="19">
        <f t="shared" si="22"/>
        <v>0.2216319444455116</v>
      </c>
      <c r="AN14" s="31">
        <f t="shared" si="23"/>
        <v>0.1840277777777778</v>
      </c>
      <c r="AO14" s="26">
        <f t="shared" si="24"/>
        <v>0.6361921296314298</v>
      </c>
      <c r="AP14" s="134">
        <f t="shared" si="25"/>
        <v>10</v>
      </c>
      <c r="AQ14" s="26">
        <f t="shared" si="26"/>
        <v>1.9839930555584337</v>
      </c>
      <c r="AR14" s="126">
        <f t="shared" si="27"/>
        <v>5</v>
      </c>
      <c r="AS14" s="40" t="e">
        <f>+RANK(AR14,#REF!,1)</f>
        <v>#REF!</v>
      </c>
      <c r="AT14" s="109">
        <f t="shared" si="28"/>
        <v>5</v>
      </c>
      <c r="AU14" s="179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</row>
    <row r="15" spans="1:154" s="3" customFormat="1" ht="12">
      <c r="A15" s="127">
        <v>41</v>
      </c>
      <c r="B15" s="127" t="s">
        <v>94</v>
      </c>
      <c r="C15" s="128">
        <v>41775.66076388889</v>
      </c>
      <c r="D15" s="94">
        <f t="shared" si="0"/>
        <v>0.16076388888905058</v>
      </c>
      <c r="E15" s="129">
        <f t="shared" si="1"/>
        <v>24</v>
      </c>
      <c r="F15" s="128">
        <v>41775.877233796295</v>
      </c>
      <c r="G15" s="94">
        <f t="shared" si="2"/>
        <v>0.21299768518333118</v>
      </c>
      <c r="H15" s="95" t="s">
        <v>37</v>
      </c>
      <c r="I15" s="99">
        <f t="shared" si="3"/>
        <v>7</v>
      </c>
      <c r="J15" s="99">
        <f t="shared" si="4"/>
        <v>7</v>
      </c>
      <c r="K15" s="130">
        <v>41776.48811342593</v>
      </c>
      <c r="L15" s="96">
        <f t="shared" si="5"/>
        <v>0.6108796296321088</v>
      </c>
      <c r="M15" s="100">
        <v>12</v>
      </c>
      <c r="N15" s="100">
        <v>9</v>
      </c>
      <c r="O15" s="130">
        <v>41776.7075</v>
      </c>
      <c r="P15" s="96">
        <f t="shared" si="6"/>
        <v>0.21591435184786356</v>
      </c>
      <c r="Q15" s="97" t="s">
        <v>60</v>
      </c>
      <c r="R15" s="100">
        <f t="shared" si="7"/>
        <v>13</v>
      </c>
      <c r="S15" s="100">
        <f t="shared" si="8"/>
        <v>10</v>
      </c>
      <c r="T15" s="131">
        <v>41777.235451388886</v>
      </c>
      <c r="U15" s="98">
        <f t="shared" si="9"/>
        <v>0.5279513888890506</v>
      </c>
      <c r="V15" s="101">
        <f t="shared" si="10"/>
        <v>11</v>
      </c>
      <c r="W15" s="101">
        <f t="shared" si="11"/>
        <v>9</v>
      </c>
      <c r="X15" s="131">
        <v>41777.413136574076</v>
      </c>
      <c r="Y15" s="98">
        <f t="shared" si="12"/>
        <v>0.17421296296783517</v>
      </c>
      <c r="Z15" s="18" t="s">
        <v>190</v>
      </c>
      <c r="AA15" s="132">
        <v>7</v>
      </c>
      <c r="AB15" s="132">
        <f t="shared" si="13"/>
        <v>8</v>
      </c>
      <c r="AC15" s="124">
        <v>41777.51561342592</v>
      </c>
      <c r="AD15" s="19">
        <f t="shared" si="14"/>
        <v>0.10247685184731381</v>
      </c>
      <c r="AE15" s="132">
        <f t="shared" si="15"/>
        <v>10</v>
      </c>
      <c r="AF15" s="19">
        <f t="shared" si="16"/>
        <v>0.16076388888905058</v>
      </c>
      <c r="AG15" s="19">
        <f t="shared" si="17"/>
        <v>0.6108796296321088</v>
      </c>
      <c r="AH15" s="19">
        <f t="shared" si="18"/>
        <v>0.5279513888890506</v>
      </c>
      <c r="AI15" s="19">
        <f t="shared" si="19"/>
        <v>0.10247685184731381</v>
      </c>
      <c r="AJ15" s="26">
        <f t="shared" si="20"/>
        <v>1.4020717592575238</v>
      </c>
      <c r="AK15" s="133">
        <f>AE15</f>
        <v>10</v>
      </c>
      <c r="AL15" s="19">
        <f t="shared" si="21"/>
        <v>0.21299768518333118</v>
      </c>
      <c r="AM15" s="19">
        <f t="shared" si="22"/>
        <v>0.21591435184786356</v>
      </c>
      <c r="AN15" s="31">
        <f t="shared" si="23"/>
        <v>0.17421296296783517</v>
      </c>
      <c r="AO15" s="26">
        <f t="shared" si="24"/>
        <v>0.6031249999990299</v>
      </c>
      <c r="AP15" s="134">
        <f t="shared" si="25"/>
        <v>7</v>
      </c>
      <c r="AQ15" s="26">
        <f t="shared" si="26"/>
        <v>2.005196759256554</v>
      </c>
      <c r="AR15" s="134">
        <f t="shared" si="27"/>
        <v>8</v>
      </c>
      <c r="AS15" s="30" t="e">
        <f>+RANK(AR15,#REF!,1)</f>
        <v>#REF!</v>
      </c>
      <c r="AT15" s="109">
        <f t="shared" si="28"/>
        <v>8</v>
      </c>
      <c r="AU15" s="179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</row>
    <row r="16" spans="1:154" s="3" customFormat="1" ht="12">
      <c r="A16" s="127">
        <v>16</v>
      </c>
      <c r="B16" s="127" t="s">
        <v>123</v>
      </c>
      <c r="C16" s="128">
        <v>41775.66060185185</v>
      </c>
      <c r="D16" s="94">
        <f t="shared" si="0"/>
        <v>0.16060185185051523</v>
      </c>
      <c r="E16" s="129">
        <f t="shared" si="1"/>
        <v>23</v>
      </c>
      <c r="F16" s="128">
        <v>41775.889652777776</v>
      </c>
      <c r="G16" s="94">
        <f t="shared" si="2"/>
        <v>0.22557870370332644</v>
      </c>
      <c r="H16" s="95" t="s">
        <v>62</v>
      </c>
      <c r="I16" s="99">
        <f t="shared" si="3"/>
        <v>10</v>
      </c>
      <c r="J16" s="99">
        <f t="shared" si="4"/>
        <v>14</v>
      </c>
      <c r="K16" s="130">
        <v>41776.49304398148</v>
      </c>
      <c r="L16" s="96">
        <f t="shared" si="5"/>
        <v>0.6033912037019036</v>
      </c>
      <c r="M16" s="100">
        <v>10</v>
      </c>
      <c r="N16" s="100">
        <v>11</v>
      </c>
      <c r="O16" s="130">
        <v>41776.71158564815</v>
      </c>
      <c r="P16" s="96">
        <f t="shared" si="6"/>
        <v>0.21506944444667575</v>
      </c>
      <c r="Q16" s="97" t="s">
        <v>62</v>
      </c>
      <c r="R16" s="100">
        <f t="shared" si="7"/>
        <v>12</v>
      </c>
      <c r="S16" s="100">
        <f t="shared" si="8"/>
        <v>11</v>
      </c>
      <c r="T16" s="131">
        <v>41777.230833333335</v>
      </c>
      <c r="U16" s="98">
        <f t="shared" si="9"/>
        <v>0.5192476851880201</v>
      </c>
      <c r="V16" s="101">
        <f t="shared" si="10"/>
        <v>10</v>
      </c>
      <c r="W16" s="101">
        <f t="shared" si="11"/>
        <v>8</v>
      </c>
      <c r="X16" s="131">
        <v>41777.41508101852</v>
      </c>
      <c r="Y16" s="98">
        <f t="shared" si="12"/>
        <v>0.18077546295939506</v>
      </c>
      <c r="Z16" s="18" t="s">
        <v>187</v>
      </c>
      <c r="AA16" s="132">
        <v>8</v>
      </c>
      <c r="AB16" s="132">
        <f t="shared" si="13"/>
        <v>9</v>
      </c>
      <c r="AC16" s="124">
        <v>41777.52825231481</v>
      </c>
      <c r="AD16" s="19">
        <f t="shared" si="14"/>
        <v>0.11317129629605915</v>
      </c>
      <c r="AE16" s="132">
        <f t="shared" si="15"/>
        <v>12</v>
      </c>
      <c r="AF16" s="19">
        <f t="shared" si="16"/>
        <v>0.16060185185051523</v>
      </c>
      <c r="AG16" s="19">
        <f t="shared" si="17"/>
        <v>0.6033912037019036</v>
      </c>
      <c r="AH16" s="19">
        <f t="shared" si="18"/>
        <v>0.5192476851880201</v>
      </c>
      <c r="AI16" s="19">
        <f t="shared" si="19"/>
        <v>0.11317129629605915</v>
      </c>
      <c r="AJ16" s="26">
        <f t="shared" si="20"/>
        <v>1.396412037036498</v>
      </c>
      <c r="AK16" s="133">
        <v>9</v>
      </c>
      <c r="AL16" s="19">
        <f t="shared" si="21"/>
        <v>0.22557870370332644</v>
      </c>
      <c r="AM16" s="19">
        <f t="shared" si="22"/>
        <v>0.21506944444667575</v>
      </c>
      <c r="AN16" s="31">
        <f t="shared" si="23"/>
        <v>0.18077546295939506</v>
      </c>
      <c r="AO16" s="26">
        <f t="shared" si="24"/>
        <v>0.6214236111093973</v>
      </c>
      <c r="AP16" s="134">
        <f t="shared" si="25"/>
        <v>9</v>
      </c>
      <c r="AQ16" s="26">
        <f t="shared" si="26"/>
        <v>2.0178356481458954</v>
      </c>
      <c r="AR16" s="134">
        <f t="shared" si="27"/>
        <v>9</v>
      </c>
      <c r="AS16" s="30"/>
      <c r="AT16" s="109">
        <f t="shared" si="28"/>
        <v>9</v>
      </c>
      <c r="AU16" s="179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</row>
    <row r="17" spans="1:154" s="36" customFormat="1" ht="12">
      <c r="A17" s="127">
        <v>20</v>
      </c>
      <c r="B17" s="127" t="s">
        <v>125</v>
      </c>
      <c r="C17" s="128">
        <v>41775.641064814816</v>
      </c>
      <c r="D17" s="94">
        <f t="shared" si="0"/>
        <v>0.14106481481576338</v>
      </c>
      <c r="E17" s="129">
        <f t="shared" si="1"/>
        <v>6</v>
      </c>
      <c r="F17" s="128">
        <v>41775.842569444445</v>
      </c>
      <c r="G17" s="94">
        <f t="shared" si="2"/>
        <v>0.19803240740697625</v>
      </c>
      <c r="H17" s="95" t="s">
        <v>17</v>
      </c>
      <c r="I17" s="99">
        <f t="shared" si="3"/>
        <v>6</v>
      </c>
      <c r="J17" s="99">
        <f t="shared" si="4"/>
        <v>4</v>
      </c>
      <c r="K17" s="130">
        <v>41776.48523148148</v>
      </c>
      <c r="L17" s="96">
        <f t="shared" si="5"/>
        <v>0.6426620370330056</v>
      </c>
      <c r="M17" s="100">
        <v>13</v>
      </c>
      <c r="N17" s="100">
        <v>7</v>
      </c>
      <c r="O17" s="130">
        <v>41776.68908564815</v>
      </c>
      <c r="P17" s="96">
        <f t="shared" si="6"/>
        <v>0.20038194444754887</v>
      </c>
      <c r="Q17" s="97" t="s">
        <v>66</v>
      </c>
      <c r="R17" s="100">
        <f t="shared" si="7"/>
        <v>8</v>
      </c>
      <c r="S17" s="100">
        <f t="shared" si="8"/>
        <v>7</v>
      </c>
      <c r="T17" s="131">
        <v>41777.26971064815</v>
      </c>
      <c r="U17" s="98">
        <f t="shared" si="9"/>
        <v>0.5806250000023283</v>
      </c>
      <c r="V17" s="101">
        <f t="shared" si="10"/>
        <v>12</v>
      </c>
      <c r="W17" s="101">
        <f t="shared" si="11"/>
        <v>12</v>
      </c>
      <c r="X17" s="131">
        <v>41777.44403935185</v>
      </c>
      <c r="Y17" s="98">
        <f t="shared" si="12"/>
        <v>0.17085648148026344</v>
      </c>
      <c r="Z17" s="18" t="s">
        <v>59</v>
      </c>
      <c r="AA17" s="132">
        <v>4</v>
      </c>
      <c r="AB17" s="132">
        <f t="shared" si="13"/>
        <v>10</v>
      </c>
      <c r="AC17" s="124">
        <v>41777.53791666667</v>
      </c>
      <c r="AD17" s="19">
        <f t="shared" si="14"/>
        <v>0.09387731481547235</v>
      </c>
      <c r="AE17" s="132">
        <f t="shared" si="15"/>
        <v>6</v>
      </c>
      <c r="AF17" s="19">
        <f t="shared" si="16"/>
        <v>0.14106481481576338</v>
      </c>
      <c r="AG17" s="19">
        <f t="shared" si="17"/>
        <v>0.6426620370330056</v>
      </c>
      <c r="AH17" s="19">
        <f t="shared" si="18"/>
        <v>0.5806250000023283</v>
      </c>
      <c r="AI17" s="19">
        <f t="shared" si="19"/>
        <v>0.09387731481547235</v>
      </c>
      <c r="AJ17" s="26">
        <f t="shared" si="20"/>
        <v>1.4582291666665697</v>
      </c>
      <c r="AK17" s="133">
        <v>12</v>
      </c>
      <c r="AL17" s="19">
        <f t="shared" si="21"/>
        <v>0.19803240740697625</v>
      </c>
      <c r="AM17" s="19">
        <f t="shared" si="22"/>
        <v>0.20038194444754887</v>
      </c>
      <c r="AN17" s="31">
        <f t="shared" si="23"/>
        <v>0.17085648148026344</v>
      </c>
      <c r="AO17" s="26">
        <f t="shared" si="24"/>
        <v>0.5692708333347886</v>
      </c>
      <c r="AP17" s="134">
        <f t="shared" si="25"/>
        <v>4</v>
      </c>
      <c r="AQ17" s="26">
        <f t="shared" si="26"/>
        <v>2.0275000000013583</v>
      </c>
      <c r="AR17" s="126">
        <f t="shared" si="27"/>
        <v>10</v>
      </c>
      <c r="AS17" s="41"/>
      <c r="AT17" s="109">
        <f t="shared" si="28"/>
        <v>10</v>
      </c>
      <c r="AU17" s="179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</row>
    <row r="18" spans="1:154" s="3" customFormat="1" ht="12">
      <c r="A18" s="127">
        <v>18</v>
      </c>
      <c r="B18" s="127" t="s">
        <v>58</v>
      </c>
      <c r="C18" s="128">
        <v>41775.64256944445</v>
      </c>
      <c r="D18" s="94">
        <f t="shared" si="0"/>
        <v>0.14256944444787223</v>
      </c>
      <c r="E18" s="129">
        <f t="shared" si="1"/>
        <v>7</v>
      </c>
      <c r="F18" s="128">
        <v>41775.88798611111</v>
      </c>
      <c r="G18" s="94">
        <f t="shared" si="2"/>
        <v>0.24194444444260121</v>
      </c>
      <c r="H18" s="95" t="s">
        <v>5</v>
      </c>
      <c r="I18" s="99">
        <f t="shared" si="3"/>
        <v>18</v>
      </c>
      <c r="J18" s="99">
        <f t="shared" si="4"/>
        <v>12</v>
      </c>
      <c r="K18" s="130">
        <v>41776.48944444444</v>
      </c>
      <c r="L18" s="96">
        <f t="shared" si="5"/>
        <v>0.601458333330811</v>
      </c>
      <c r="M18" s="100">
        <v>9</v>
      </c>
      <c r="N18" s="100">
        <v>10</v>
      </c>
      <c r="O18" s="130">
        <v>41776.75534722222</v>
      </c>
      <c r="P18" s="96">
        <f t="shared" si="6"/>
        <v>0.26243055555500583</v>
      </c>
      <c r="Q18" s="97" t="s">
        <v>61</v>
      </c>
      <c r="R18" s="100">
        <v>22</v>
      </c>
      <c r="S18" s="100">
        <v>15</v>
      </c>
      <c r="T18" s="131">
        <v>41777.25493055556</v>
      </c>
      <c r="U18" s="98">
        <f t="shared" si="9"/>
        <v>0.4995833333377959</v>
      </c>
      <c r="V18" s="101">
        <f t="shared" si="10"/>
        <v>6</v>
      </c>
      <c r="W18" s="101">
        <f t="shared" si="11"/>
        <v>10</v>
      </c>
      <c r="X18" s="131">
        <v>41777.47997685185</v>
      </c>
      <c r="Y18" s="98">
        <f t="shared" si="12"/>
        <v>0.2215740740688893</v>
      </c>
      <c r="Z18" s="18" t="s">
        <v>6</v>
      </c>
      <c r="AA18" s="132">
        <v>16</v>
      </c>
      <c r="AB18" s="132">
        <f t="shared" si="13"/>
        <v>12</v>
      </c>
      <c r="AC18" s="124">
        <v>41777.577893518515</v>
      </c>
      <c r="AD18" s="19">
        <f t="shared" si="14"/>
        <v>0.09791666666569654</v>
      </c>
      <c r="AE18" s="132">
        <f t="shared" si="15"/>
        <v>7</v>
      </c>
      <c r="AF18" s="19">
        <f t="shared" si="16"/>
        <v>0.14256944444787223</v>
      </c>
      <c r="AG18" s="19">
        <f t="shared" si="17"/>
        <v>0.601458333330811</v>
      </c>
      <c r="AH18" s="19">
        <f t="shared" si="18"/>
        <v>0.4995833333377959</v>
      </c>
      <c r="AI18" s="19">
        <f t="shared" si="19"/>
        <v>0.09791666666569654</v>
      </c>
      <c r="AJ18" s="26">
        <f t="shared" si="20"/>
        <v>1.3415277777821757</v>
      </c>
      <c r="AK18" s="133">
        <v>6</v>
      </c>
      <c r="AL18" s="19">
        <f t="shared" si="21"/>
        <v>0.24194444444260121</v>
      </c>
      <c r="AM18" s="19">
        <f t="shared" si="22"/>
        <v>0.26243055555500583</v>
      </c>
      <c r="AN18" s="31">
        <f t="shared" si="23"/>
        <v>0.2215740740688893</v>
      </c>
      <c r="AO18" s="26">
        <f t="shared" si="24"/>
        <v>0.7259490740664963</v>
      </c>
      <c r="AP18" s="134">
        <f t="shared" si="25"/>
        <v>15</v>
      </c>
      <c r="AQ18" s="26">
        <f t="shared" si="26"/>
        <v>2.067476851848672</v>
      </c>
      <c r="AR18" s="134">
        <f t="shared" si="27"/>
        <v>12</v>
      </c>
      <c r="AS18" s="30"/>
      <c r="AT18" s="109">
        <f t="shared" si="28"/>
        <v>12</v>
      </c>
      <c r="AU18" s="179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</row>
    <row r="19" spans="1:154" s="3" customFormat="1" ht="12">
      <c r="A19" s="127">
        <v>6</v>
      </c>
      <c r="B19" s="127" t="s">
        <v>171</v>
      </c>
      <c r="C19" s="128">
        <v>41775.68653935185</v>
      </c>
      <c r="D19" s="94">
        <f t="shared" si="0"/>
        <v>0.18653935185284354</v>
      </c>
      <c r="E19" s="129">
        <f t="shared" si="1"/>
        <v>37</v>
      </c>
      <c r="F19" s="128">
        <v>41776.02355324074</v>
      </c>
      <c r="G19" s="94">
        <f t="shared" si="2"/>
        <v>0.33354166666362695</v>
      </c>
      <c r="H19" s="95" t="s">
        <v>49</v>
      </c>
      <c r="I19" s="99">
        <v>36</v>
      </c>
      <c r="J19" s="99">
        <v>36</v>
      </c>
      <c r="K19" s="130">
        <v>41777.2415625</v>
      </c>
      <c r="L19" s="96">
        <f t="shared" si="5"/>
        <v>1.2180092592607252</v>
      </c>
      <c r="M19" s="100">
        <v>25</v>
      </c>
      <c r="N19" s="100">
        <v>25</v>
      </c>
      <c r="O19" s="130">
        <v>41777.47618055555</v>
      </c>
      <c r="P19" s="96">
        <f t="shared" si="6"/>
        <v>0.23114583333194283</v>
      </c>
      <c r="Q19" s="97" t="s">
        <v>169</v>
      </c>
      <c r="R19" s="100">
        <f t="shared" si="7"/>
        <v>16</v>
      </c>
      <c r="S19" s="100">
        <v>25</v>
      </c>
      <c r="T19" s="142" t="s">
        <v>184</v>
      </c>
      <c r="U19" s="98"/>
      <c r="V19" s="101"/>
      <c r="W19" s="101"/>
      <c r="X19" s="131"/>
      <c r="Y19" s="98"/>
      <c r="Z19" s="18"/>
      <c r="AA19" s="132"/>
      <c r="AB19" s="132"/>
      <c r="AC19" s="124"/>
      <c r="AD19" s="19"/>
      <c r="AE19" s="132"/>
      <c r="AF19" s="19"/>
      <c r="AG19" s="19"/>
      <c r="AH19" s="19"/>
      <c r="AI19" s="19"/>
      <c r="AJ19" s="26"/>
      <c r="AK19" s="133"/>
      <c r="AL19" s="19"/>
      <c r="AM19" s="19"/>
      <c r="AN19" s="31"/>
      <c r="AO19" s="26"/>
      <c r="AP19" s="134"/>
      <c r="AQ19" s="26"/>
      <c r="AR19" s="134" t="e">
        <f t="shared" si="27"/>
        <v>#N/A</v>
      </c>
      <c r="AS19" s="30" t="e">
        <f>+RANK(AR19,#REF!,1)</f>
        <v>#N/A</v>
      </c>
      <c r="AT19" s="107"/>
      <c r="AU19" s="179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</row>
    <row r="20" spans="1:154" s="3" customFormat="1" ht="12">
      <c r="A20" s="127">
        <v>7</v>
      </c>
      <c r="B20" s="127" t="s">
        <v>121</v>
      </c>
      <c r="C20" s="128">
        <v>41775.666921296295</v>
      </c>
      <c r="D20" s="94">
        <f t="shared" si="0"/>
        <v>0.16692129629518604</v>
      </c>
      <c r="E20" s="129">
        <f t="shared" si="1"/>
        <v>28</v>
      </c>
      <c r="F20" s="128">
        <v>41775.96192129629</v>
      </c>
      <c r="G20" s="94">
        <f t="shared" si="2"/>
        <v>0.29152777777603156</v>
      </c>
      <c r="H20" s="95" t="s">
        <v>50</v>
      </c>
      <c r="I20" s="99">
        <v>33</v>
      </c>
      <c r="J20" s="99">
        <v>32</v>
      </c>
      <c r="K20" s="130">
        <v>41777.15524305555</v>
      </c>
      <c r="L20" s="96">
        <f t="shared" si="5"/>
        <v>1.193321759259561</v>
      </c>
      <c r="M20" s="100">
        <v>23</v>
      </c>
      <c r="N20" s="100">
        <v>23</v>
      </c>
      <c r="O20" s="130">
        <v>41777.56628472222</v>
      </c>
      <c r="P20" s="96">
        <f t="shared" si="6"/>
        <v>0.4075694444440564</v>
      </c>
      <c r="Q20" s="97" t="s">
        <v>175</v>
      </c>
      <c r="R20" s="100">
        <v>26</v>
      </c>
      <c r="S20" s="100">
        <f t="shared" si="8"/>
        <v>28</v>
      </c>
      <c r="T20" s="142" t="s">
        <v>184</v>
      </c>
      <c r="U20" s="98"/>
      <c r="V20" s="101"/>
      <c r="W20" s="101"/>
      <c r="X20" s="131"/>
      <c r="Y20" s="98"/>
      <c r="Z20" s="18"/>
      <c r="AA20" s="132"/>
      <c r="AB20" s="132"/>
      <c r="AC20" s="124"/>
      <c r="AD20" s="19"/>
      <c r="AE20" s="132"/>
      <c r="AF20" s="19"/>
      <c r="AG20" s="19"/>
      <c r="AH20" s="19"/>
      <c r="AI20" s="19"/>
      <c r="AJ20" s="26"/>
      <c r="AK20" s="133"/>
      <c r="AL20" s="19"/>
      <c r="AM20" s="19"/>
      <c r="AN20" s="31"/>
      <c r="AO20" s="26"/>
      <c r="AP20" s="134"/>
      <c r="AQ20" s="26"/>
      <c r="AR20" s="134" t="e">
        <f t="shared" si="27"/>
        <v>#N/A</v>
      </c>
      <c r="AS20" s="30"/>
      <c r="AT20" s="107"/>
      <c r="AU20" s="179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</row>
    <row r="21" spans="1:154" s="3" customFormat="1" ht="12">
      <c r="A21" s="127">
        <v>17</v>
      </c>
      <c r="B21" s="127" t="s">
        <v>57</v>
      </c>
      <c r="C21" s="128">
        <v>41775.68318287037</v>
      </c>
      <c r="D21" s="94">
        <f t="shared" si="0"/>
        <v>0.18318287037254777</v>
      </c>
      <c r="E21" s="129">
        <f t="shared" si="1"/>
        <v>36</v>
      </c>
      <c r="F21" s="128"/>
      <c r="G21" s="94"/>
      <c r="H21" s="95" t="s">
        <v>4</v>
      </c>
      <c r="I21" s="99"/>
      <c r="J21" s="99"/>
      <c r="K21" s="140" t="s">
        <v>184</v>
      </c>
      <c r="L21" s="96"/>
      <c r="M21" s="100"/>
      <c r="N21" s="100"/>
      <c r="O21" s="130"/>
      <c r="P21" s="96"/>
      <c r="Q21" s="97"/>
      <c r="R21" s="100"/>
      <c r="S21" s="100"/>
      <c r="T21" s="131"/>
      <c r="U21" s="98"/>
      <c r="V21" s="101"/>
      <c r="W21" s="101"/>
      <c r="X21" s="131"/>
      <c r="Y21" s="98"/>
      <c r="Z21" s="18"/>
      <c r="AA21" s="132"/>
      <c r="AB21" s="132"/>
      <c r="AC21" s="124"/>
      <c r="AD21" s="19"/>
      <c r="AE21" s="132"/>
      <c r="AF21" s="19"/>
      <c r="AG21" s="19"/>
      <c r="AH21" s="19"/>
      <c r="AI21" s="19"/>
      <c r="AJ21" s="26"/>
      <c r="AK21" s="133">
        <f>AE21</f>
        <v>0</v>
      </c>
      <c r="AL21" s="19">
        <f>+G21</f>
        <v>0</v>
      </c>
      <c r="AM21" s="19">
        <f>+P21</f>
        <v>0</v>
      </c>
      <c r="AN21" s="31">
        <f>+Y21</f>
        <v>0</v>
      </c>
      <c r="AO21" s="26"/>
      <c r="AP21" s="134" t="e">
        <f>+RANK(AO21,AO$7:AO$58,1)</f>
        <v>#N/A</v>
      </c>
      <c r="AQ21" s="26"/>
      <c r="AR21" s="134" t="e">
        <f t="shared" si="27"/>
        <v>#N/A</v>
      </c>
      <c r="AS21" s="30"/>
      <c r="AT21" s="107"/>
      <c r="AU21" s="179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</row>
    <row r="22" spans="1:47" ht="12">
      <c r="A22" s="127">
        <v>19</v>
      </c>
      <c r="B22" s="127" t="s">
        <v>84</v>
      </c>
      <c r="C22" s="128">
        <v>41775.66986111111</v>
      </c>
      <c r="D22" s="94">
        <f t="shared" si="0"/>
        <v>0.16986111111327773</v>
      </c>
      <c r="E22" s="129">
        <f t="shared" si="1"/>
        <v>30</v>
      </c>
      <c r="F22" s="128">
        <v>41775.88688657407</v>
      </c>
      <c r="G22" s="94">
        <f>IF(F22-C22&gt;0,(F22-C22)-(5/(24*60)),(F22-C22)+1-(5/(24*60)))</f>
        <v>0.21355324073778725</v>
      </c>
      <c r="H22" s="95" t="s">
        <v>16</v>
      </c>
      <c r="I22" s="99">
        <f>+RANK(G22,G$7:G$58,1)</f>
        <v>8</v>
      </c>
      <c r="J22" s="99">
        <f>+RANK(F22,F$7:F$58,1)</f>
        <v>8</v>
      </c>
      <c r="K22" s="130">
        <v>41776.59427083333</v>
      </c>
      <c r="L22" s="96">
        <f>IF(K22-F22&gt;0,K22-F22,(K22-F22)+1)</f>
        <v>0.7073842592581059</v>
      </c>
      <c r="M22" s="100">
        <v>17</v>
      </c>
      <c r="N22" s="100">
        <v>17</v>
      </c>
      <c r="O22" s="130">
        <v>41776.80366898148</v>
      </c>
      <c r="P22" s="96">
        <f>IF(O22-K22&gt;0,(O22-K22)-(5/(24*60)),(O22-K22)+1-(5/(24*60)))</f>
        <v>0.2059259259298819</v>
      </c>
      <c r="Q22" s="97" t="s">
        <v>41</v>
      </c>
      <c r="R22" s="100">
        <f>+RANK(P22,P$7:P$58,1)</f>
        <v>10</v>
      </c>
      <c r="S22" s="100">
        <v>17</v>
      </c>
      <c r="T22" s="142" t="s">
        <v>184</v>
      </c>
      <c r="U22" s="98"/>
      <c r="V22" s="101"/>
      <c r="W22" s="101"/>
      <c r="X22" s="131"/>
      <c r="Y22" s="98"/>
      <c r="Z22" s="18"/>
      <c r="AA22" s="132"/>
      <c r="AB22" s="132"/>
      <c r="AC22" s="124"/>
      <c r="AD22" s="19"/>
      <c r="AE22" s="132"/>
      <c r="AF22" s="19"/>
      <c r="AG22" s="19"/>
      <c r="AH22" s="19"/>
      <c r="AI22" s="19"/>
      <c r="AJ22" s="26"/>
      <c r="AK22" s="133"/>
      <c r="AL22" s="19"/>
      <c r="AM22" s="19"/>
      <c r="AN22" s="31"/>
      <c r="AO22" s="26"/>
      <c r="AP22" s="134"/>
      <c r="AQ22" s="26"/>
      <c r="AR22" s="134" t="e">
        <f t="shared" si="27"/>
        <v>#N/A</v>
      </c>
      <c r="AS22" s="30"/>
      <c r="AT22" s="107"/>
      <c r="AU22" s="179"/>
    </row>
    <row r="23" spans="1:154" s="3" customFormat="1" ht="12">
      <c r="A23" s="127">
        <v>23</v>
      </c>
      <c r="B23" s="127" t="s">
        <v>79</v>
      </c>
      <c r="C23" s="128">
        <v>41775.64942129629</v>
      </c>
      <c r="D23" s="94">
        <f t="shared" si="0"/>
        <v>0.1494212962934398</v>
      </c>
      <c r="E23" s="129">
        <f t="shared" si="1"/>
        <v>12</v>
      </c>
      <c r="F23" s="128">
        <v>41775.92949074074</v>
      </c>
      <c r="G23" s="94">
        <f>IF(F23-C23&gt;0,(F23-C23)-(5/(24*60)),(F23-C23)+1-(5/(24*60)))</f>
        <v>0.27659722222273964</v>
      </c>
      <c r="H23" s="95" t="s">
        <v>19</v>
      </c>
      <c r="I23" s="99">
        <v>29</v>
      </c>
      <c r="J23" s="99">
        <f>+RANK(F23,F$7:F$58,1)</f>
        <v>24</v>
      </c>
      <c r="K23" s="130">
        <v>41776.48131944444</v>
      </c>
      <c r="L23" s="96">
        <f>IF(K23-F23&gt;0,K23-F23,(K23-F23)+1)</f>
        <v>0.551828703704814</v>
      </c>
      <c r="M23" s="100">
        <f>+RANK(L23,L$7:L$58,1)</f>
        <v>1</v>
      </c>
      <c r="N23" s="100">
        <v>6</v>
      </c>
      <c r="O23" s="130">
        <v>41776.66680555556</v>
      </c>
      <c r="P23" s="96">
        <f>IF(O23-K23&gt;0,(O23-K23)-(5/(24*60)),(O23-K23)+1-(5/(24*60)))</f>
        <v>0.18201388889105552</v>
      </c>
      <c r="Q23" s="97" t="s">
        <v>78</v>
      </c>
      <c r="R23" s="100">
        <f>+RANK(P23,P$7:P$58,1)</f>
        <v>4</v>
      </c>
      <c r="S23" s="100">
        <f>+RANK(O23,O$7:O$58,1)</f>
        <v>4</v>
      </c>
      <c r="T23" s="142" t="s">
        <v>184</v>
      </c>
      <c r="U23" s="98"/>
      <c r="V23" s="101"/>
      <c r="W23" s="101"/>
      <c r="X23" s="131"/>
      <c r="Y23" s="98"/>
      <c r="Z23" s="18"/>
      <c r="AA23" s="132"/>
      <c r="AB23" s="132"/>
      <c r="AC23" s="124"/>
      <c r="AD23" s="19"/>
      <c r="AE23" s="132"/>
      <c r="AF23" s="19"/>
      <c r="AG23" s="19"/>
      <c r="AH23" s="19"/>
      <c r="AI23" s="19"/>
      <c r="AJ23" s="26"/>
      <c r="AK23" s="133"/>
      <c r="AL23" s="19"/>
      <c r="AM23" s="19"/>
      <c r="AN23" s="31"/>
      <c r="AO23" s="26"/>
      <c r="AP23" s="134"/>
      <c r="AQ23" s="26"/>
      <c r="AR23" s="134" t="e">
        <f t="shared" si="27"/>
        <v>#N/A</v>
      </c>
      <c r="AS23" s="30" t="e">
        <f>+RANK(AR23,#REF!,1)</f>
        <v>#N/A</v>
      </c>
      <c r="AT23" s="107"/>
      <c r="AU23" s="179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</row>
    <row r="24" spans="1:154" s="3" customFormat="1" ht="12">
      <c r="A24" s="127">
        <v>33</v>
      </c>
      <c r="B24" s="127" t="s">
        <v>30</v>
      </c>
      <c r="C24" s="128">
        <v>41775.6559837963</v>
      </c>
      <c r="D24" s="94">
        <f t="shared" si="0"/>
        <v>0.1559837962995516</v>
      </c>
      <c r="E24" s="129">
        <f t="shared" si="1"/>
        <v>19</v>
      </c>
      <c r="F24" s="128"/>
      <c r="G24" s="94"/>
      <c r="H24" s="95" t="s">
        <v>26</v>
      </c>
      <c r="I24" s="99"/>
      <c r="J24" s="99"/>
      <c r="K24" s="140" t="s">
        <v>184</v>
      </c>
      <c r="L24" s="96"/>
      <c r="M24" s="100"/>
      <c r="N24" s="100"/>
      <c r="O24" s="130"/>
      <c r="P24" s="96"/>
      <c r="Q24" s="97"/>
      <c r="R24" s="100"/>
      <c r="S24" s="100"/>
      <c r="T24" s="131"/>
      <c r="U24" s="98"/>
      <c r="V24" s="101"/>
      <c r="W24" s="101"/>
      <c r="X24" s="131"/>
      <c r="Y24" s="98"/>
      <c r="Z24" s="18"/>
      <c r="AA24" s="132"/>
      <c r="AB24" s="132"/>
      <c r="AC24" s="124"/>
      <c r="AD24" s="19"/>
      <c r="AE24" s="132"/>
      <c r="AF24" s="19"/>
      <c r="AG24" s="19"/>
      <c r="AH24" s="19"/>
      <c r="AI24" s="19"/>
      <c r="AJ24" s="26"/>
      <c r="AK24" s="133"/>
      <c r="AL24" s="19"/>
      <c r="AM24" s="19"/>
      <c r="AN24" s="31"/>
      <c r="AO24" s="26"/>
      <c r="AP24" s="134"/>
      <c r="AQ24" s="26"/>
      <c r="AR24" s="134" t="e">
        <f t="shared" si="27"/>
        <v>#N/A</v>
      </c>
      <c r="AS24" s="145" t="e">
        <f>+RANK(AR24,AQ$7:AQ$58,1)</f>
        <v>#N/A</v>
      </c>
      <c r="AT24" s="136"/>
      <c r="AU24" s="179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</row>
    <row r="25" spans="1:154" s="3" customFormat="1" ht="12">
      <c r="A25" s="127">
        <v>34</v>
      </c>
      <c r="B25" s="127" t="s">
        <v>15</v>
      </c>
      <c r="C25" s="128">
        <v>41775.66594907407</v>
      </c>
      <c r="D25" s="94">
        <f t="shared" si="0"/>
        <v>0.16594907407124992</v>
      </c>
      <c r="E25" s="129">
        <f t="shared" si="1"/>
        <v>27</v>
      </c>
      <c r="F25" s="128">
        <v>41775.92238425926</v>
      </c>
      <c r="G25" s="94">
        <f>IF(F25-C25&gt;0,(F25-C25)-(5/(24*60)),(F25-C25)+1-(5/(24*60)))</f>
        <v>0.25296296296841725</v>
      </c>
      <c r="H25" s="95" t="s">
        <v>158</v>
      </c>
      <c r="I25" s="99">
        <f>+RANK(G25,G$7:G$58,1)</f>
        <v>22</v>
      </c>
      <c r="J25" s="99">
        <f>+RANK(F25,F$7:F$58,1)</f>
        <v>22</v>
      </c>
      <c r="K25" s="140" t="s">
        <v>184</v>
      </c>
      <c r="L25" s="96"/>
      <c r="M25" s="100"/>
      <c r="N25" s="100"/>
      <c r="O25" s="130"/>
      <c r="P25" s="96"/>
      <c r="Q25" s="97"/>
      <c r="R25" s="100"/>
      <c r="S25" s="100"/>
      <c r="T25" s="131"/>
      <c r="U25" s="98"/>
      <c r="V25" s="101"/>
      <c r="W25" s="101"/>
      <c r="X25" s="131"/>
      <c r="Y25" s="98"/>
      <c r="Z25" s="18"/>
      <c r="AA25" s="132"/>
      <c r="AB25" s="132"/>
      <c r="AC25" s="124"/>
      <c r="AD25" s="19"/>
      <c r="AE25" s="132"/>
      <c r="AF25" s="19"/>
      <c r="AG25" s="19"/>
      <c r="AH25" s="19"/>
      <c r="AI25" s="19"/>
      <c r="AJ25" s="26"/>
      <c r="AK25" s="133"/>
      <c r="AL25" s="19"/>
      <c r="AM25" s="19"/>
      <c r="AN25" s="31"/>
      <c r="AO25" s="26"/>
      <c r="AP25" s="134"/>
      <c r="AQ25" s="26"/>
      <c r="AR25" s="134" t="e">
        <f t="shared" si="27"/>
        <v>#N/A</v>
      </c>
      <c r="AS25" s="30" t="e">
        <f>+RANK(AR25,#REF!,1)</f>
        <v>#N/A</v>
      </c>
      <c r="AT25" s="107"/>
      <c r="AU25" s="179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</row>
    <row r="26" spans="1:154" s="43" customFormat="1" ht="12">
      <c r="A26" s="127">
        <v>37</v>
      </c>
      <c r="B26" s="127" t="s">
        <v>10</v>
      </c>
      <c r="C26" s="128">
        <v>41775.63658564815</v>
      </c>
      <c r="D26" s="94">
        <f t="shared" si="0"/>
        <v>0.1365856481497758</v>
      </c>
      <c r="E26" s="129">
        <f t="shared" si="1"/>
        <v>4</v>
      </c>
      <c r="F26" s="128">
        <v>41775.90582175926</v>
      </c>
      <c r="G26" s="94">
        <f>IF(F26-C26&gt;0,(F26-C26)-(5/(24*60)),(F26-C26)+1-(5/(24*60)))</f>
        <v>0.26576388888901825</v>
      </c>
      <c r="H26" s="95" t="s">
        <v>160</v>
      </c>
      <c r="I26" s="99">
        <v>25</v>
      </c>
      <c r="J26" s="99">
        <v>18</v>
      </c>
      <c r="K26" s="143" t="s">
        <v>184</v>
      </c>
      <c r="L26" s="96"/>
      <c r="M26" s="100"/>
      <c r="N26" s="100"/>
      <c r="O26" s="130"/>
      <c r="P26" s="96"/>
      <c r="Q26" s="97"/>
      <c r="R26" s="100"/>
      <c r="S26" s="100"/>
      <c r="T26" s="131"/>
      <c r="U26" s="98"/>
      <c r="V26" s="101"/>
      <c r="W26" s="101"/>
      <c r="X26" s="131"/>
      <c r="Y26" s="98"/>
      <c r="Z26" s="18"/>
      <c r="AA26" s="132"/>
      <c r="AB26" s="132"/>
      <c r="AC26" s="124"/>
      <c r="AD26" s="19"/>
      <c r="AE26" s="132"/>
      <c r="AF26" s="19"/>
      <c r="AG26" s="19"/>
      <c r="AH26" s="19"/>
      <c r="AI26" s="19"/>
      <c r="AJ26" s="26"/>
      <c r="AK26" s="133"/>
      <c r="AL26" s="19"/>
      <c r="AM26" s="19"/>
      <c r="AN26" s="31"/>
      <c r="AO26" s="26"/>
      <c r="AP26" s="134"/>
      <c r="AQ26" s="26"/>
      <c r="AR26" s="135" t="e">
        <f t="shared" si="27"/>
        <v>#N/A</v>
      </c>
      <c r="AS26" s="173" t="e">
        <f>+RANK(AR26,#REF!,1)</f>
        <v>#N/A</v>
      </c>
      <c r="AT26" s="107"/>
      <c r="AU26" s="179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</row>
    <row r="27" spans="1:154" s="3" customFormat="1" ht="12">
      <c r="A27" s="127">
        <v>42</v>
      </c>
      <c r="B27" s="127" t="s">
        <v>130</v>
      </c>
      <c r="C27" s="128">
        <v>41775.6746412037</v>
      </c>
      <c r="D27" s="94">
        <f t="shared" si="0"/>
        <v>0.1746412037027767</v>
      </c>
      <c r="E27" s="129">
        <f t="shared" si="1"/>
        <v>32</v>
      </c>
      <c r="F27" s="128">
        <v>41775.9305787037</v>
      </c>
      <c r="G27" s="94">
        <f>IF(F27-C27&gt;0,(F27-C27)-(5/(24*60)),(F27-C27)+1-(5/(24*60)))</f>
        <v>0.25246527777603156</v>
      </c>
      <c r="H27" s="95" t="s">
        <v>38</v>
      </c>
      <c r="I27" s="99">
        <f>+RANK(G27,G$7:G$58,1)</f>
        <v>21</v>
      </c>
      <c r="J27" s="99">
        <f>+RANK(F27,F$7:F$58,1)</f>
        <v>25</v>
      </c>
      <c r="K27" s="143" t="s">
        <v>184</v>
      </c>
      <c r="L27" s="96"/>
      <c r="M27" s="100"/>
      <c r="N27" s="100"/>
      <c r="O27" s="130"/>
      <c r="P27" s="96"/>
      <c r="Q27" s="97"/>
      <c r="R27" s="100"/>
      <c r="S27" s="100"/>
      <c r="T27" s="131"/>
      <c r="U27" s="98"/>
      <c r="V27" s="101"/>
      <c r="W27" s="101"/>
      <c r="X27" s="131"/>
      <c r="Y27" s="98"/>
      <c r="Z27" s="18"/>
      <c r="AA27" s="132"/>
      <c r="AB27" s="132"/>
      <c r="AC27" s="124"/>
      <c r="AD27" s="19"/>
      <c r="AE27" s="132"/>
      <c r="AF27" s="19"/>
      <c r="AG27" s="19"/>
      <c r="AH27" s="19"/>
      <c r="AI27" s="19"/>
      <c r="AJ27" s="26"/>
      <c r="AK27" s="133"/>
      <c r="AL27" s="19"/>
      <c r="AM27" s="19"/>
      <c r="AN27" s="31"/>
      <c r="AO27" s="26"/>
      <c r="AP27" s="134"/>
      <c r="AQ27" s="26"/>
      <c r="AR27" s="134" t="e">
        <f t="shared" si="27"/>
        <v>#N/A</v>
      </c>
      <c r="AS27" s="30" t="e">
        <f>+RANK(AR27,#REF!,1)</f>
        <v>#N/A</v>
      </c>
      <c r="AT27" s="108"/>
      <c r="AU27" s="179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</row>
    <row r="28" spans="1:154" s="3" customFormat="1" ht="12">
      <c r="A28" s="127"/>
      <c r="B28" s="127"/>
      <c r="C28" s="128"/>
      <c r="D28" s="94"/>
      <c r="E28" s="129"/>
      <c r="F28" s="128"/>
      <c r="G28" s="94"/>
      <c r="H28" s="95"/>
      <c r="I28" s="99"/>
      <c r="J28" s="99"/>
      <c r="K28" s="143"/>
      <c r="L28" s="96"/>
      <c r="M28" s="100"/>
      <c r="N28" s="100"/>
      <c r="O28" s="130"/>
      <c r="P28" s="96"/>
      <c r="Q28" s="97"/>
      <c r="R28" s="100"/>
      <c r="S28" s="100"/>
      <c r="T28" s="131"/>
      <c r="U28" s="98"/>
      <c r="V28" s="101"/>
      <c r="W28" s="101"/>
      <c r="X28" s="131"/>
      <c r="Y28" s="98"/>
      <c r="Z28" s="18"/>
      <c r="AA28" s="132"/>
      <c r="AB28" s="132"/>
      <c r="AC28" s="124"/>
      <c r="AD28" s="19"/>
      <c r="AE28" s="132"/>
      <c r="AF28" s="19"/>
      <c r="AG28" s="19"/>
      <c r="AH28" s="19"/>
      <c r="AI28" s="19"/>
      <c r="AJ28" s="26"/>
      <c r="AK28" s="133"/>
      <c r="AL28" s="19"/>
      <c r="AM28" s="19"/>
      <c r="AN28" s="31"/>
      <c r="AO28" s="26"/>
      <c r="AP28" s="134"/>
      <c r="AQ28" s="26"/>
      <c r="AR28" s="134"/>
      <c r="AS28" s="30"/>
      <c r="AT28" s="108"/>
      <c r="AU28" s="179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</row>
    <row r="29" spans="1:154" s="3" customFormat="1" ht="12">
      <c r="A29" s="175" t="s">
        <v>114</v>
      </c>
      <c r="B29" s="177"/>
      <c r="C29" s="128"/>
      <c r="D29" s="94"/>
      <c r="E29" s="129"/>
      <c r="F29" s="128"/>
      <c r="G29" s="94"/>
      <c r="H29" s="95"/>
      <c r="I29" s="99"/>
      <c r="J29" s="99"/>
      <c r="K29" s="143"/>
      <c r="L29" s="96"/>
      <c r="M29" s="100"/>
      <c r="N29" s="100"/>
      <c r="O29" s="130"/>
      <c r="P29" s="96"/>
      <c r="Q29" s="97"/>
      <c r="R29" s="100"/>
      <c r="S29" s="100"/>
      <c r="T29" s="131"/>
      <c r="U29" s="98"/>
      <c r="V29" s="101"/>
      <c r="W29" s="101"/>
      <c r="X29" s="131"/>
      <c r="Y29" s="98"/>
      <c r="Z29" s="18"/>
      <c r="AA29" s="132"/>
      <c r="AB29" s="132"/>
      <c r="AC29" s="124"/>
      <c r="AD29" s="19"/>
      <c r="AE29" s="132"/>
      <c r="AF29" s="19"/>
      <c r="AG29" s="19"/>
      <c r="AH29" s="19"/>
      <c r="AI29" s="19"/>
      <c r="AJ29" s="26"/>
      <c r="AK29" s="133"/>
      <c r="AL29" s="19"/>
      <c r="AM29" s="19"/>
      <c r="AN29" s="31"/>
      <c r="AO29" s="26"/>
      <c r="AP29" s="134"/>
      <c r="AQ29" s="26"/>
      <c r="AR29" s="134"/>
      <c r="AS29" s="30"/>
      <c r="AT29" s="108"/>
      <c r="AU29" s="179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</row>
    <row r="30" spans="1:47" s="46" customFormat="1" ht="12">
      <c r="A30" s="127">
        <v>44</v>
      </c>
      <c r="B30" s="127" t="s">
        <v>70</v>
      </c>
      <c r="C30" s="128">
        <v>41775.655335648145</v>
      </c>
      <c r="D30" s="94">
        <f aca="true" t="shared" si="29" ref="D30:D41">IF(C30-$C$3&gt;0,C30-$C$3,(C30-$C$3)+1)</f>
        <v>0.15533564814541023</v>
      </c>
      <c r="E30" s="129">
        <f aca="true" t="shared" si="30" ref="E30:E41">+RANK(D30,D$7:D$58,1)</f>
        <v>18</v>
      </c>
      <c r="F30" s="128">
        <v>41775.93424768518</v>
      </c>
      <c r="G30" s="94">
        <f aca="true" t="shared" si="31" ref="G30:G41">IF(F30-C30&gt;0,(F30-C30)-(5/(24*60)),(F30-C30)+1-(5/(24*60)))</f>
        <v>0.27543981481398483</v>
      </c>
      <c r="H30" s="95" t="s">
        <v>53</v>
      </c>
      <c r="I30" s="99">
        <v>27</v>
      </c>
      <c r="J30" s="99">
        <v>26</v>
      </c>
      <c r="K30" s="130">
        <v>41776.495833333334</v>
      </c>
      <c r="L30" s="96">
        <f>IF(K30-F30&gt;0,K30-F30,(K30-F30)+1)</f>
        <v>0.5615856481526862</v>
      </c>
      <c r="M30" s="100">
        <f>+RANK(L30,L$7:L$58,1)</f>
        <v>2</v>
      </c>
      <c r="N30" s="100">
        <v>13</v>
      </c>
      <c r="O30" s="130">
        <v>41776.74354166666</v>
      </c>
      <c r="P30" s="96">
        <f>IF(O30-K30&gt;0,(O30-K30)-(5/(24*60)),(O30-K30)+1-(5/(24*60)))</f>
        <v>0.24423611110655152</v>
      </c>
      <c r="Q30" s="97" t="s">
        <v>168</v>
      </c>
      <c r="R30" s="100">
        <f>+RANK(P30,P$7:P$58,1)</f>
        <v>18</v>
      </c>
      <c r="S30" s="100">
        <v>14</v>
      </c>
      <c r="T30" s="131">
        <v>41777.26231481481</v>
      </c>
      <c r="U30" s="98">
        <f>IF(T30-O30&gt;0,T30-O30,(T30-O30)+1)</f>
        <v>0.5187731481491937</v>
      </c>
      <c r="V30" s="101">
        <f>+RANK(U30,U$7:U$58,1)</f>
        <v>9</v>
      </c>
      <c r="W30" s="101">
        <f>+RANK(T30,T$7:T$58,1)</f>
        <v>11</v>
      </c>
      <c r="X30" s="131">
        <v>41777.45481481482</v>
      </c>
      <c r="Y30" s="98">
        <f>IF(X30-T30&gt;0,(X30-T30)-(5/(24*60)),(X30-T30)+1-(5/(24*60)))</f>
        <v>0.1890277777824344</v>
      </c>
      <c r="Z30" s="18" t="s">
        <v>191</v>
      </c>
      <c r="AA30" s="132">
        <v>11</v>
      </c>
      <c r="AB30" s="132">
        <f>+RANK(X30,X$7:X$58,1)</f>
        <v>11</v>
      </c>
      <c r="AC30" s="124">
        <v>41777.57418981481</v>
      </c>
      <c r="AD30" s="19">
        <f>IF(AC30-X30&gt;0,AC30-X30,(AC30-X30)+1)</f>
        <v>0.11937499999476131</v>
      </c>
      <c r="AE30" s="132">
        <f>+RANK(AD30,AD$7:AD$58,1)</f>
        <v>14</v>
      </c>
      <c r="AF30" s="19">
        <f>D30</f>
        <v>0.15533564814541023</v>
      </c>
      <c r="AG30" s="19">
        <f>L30</f>
        <v>0.5615856481526862</v>
      </c>
      <c r="AH30" s="19">
        <f>U30</f>
        <v>0.5187731481491937</v>
      </c>
      <c r="AI30" s="19">
        <f>AD30</f>
        <v>0.11937499999476131</v>
      </c>
      <c r="AJ30" s="26">
        <f>+AD30+U30+L30+D30</f>
        <v>1.3550694444420515</v>
      </c>
      <c r="AK30" s="133">
        <v>8</v>
      </c>
      <c r="AL30" s="19">
        <f>+G30</f>
        <v>0.27543981481398483</v>
      </c>
      <c r="AM30" s="19">
        <f>+P30</f>
        <v>0.24423611110655152</v>
      </c>
      <c r="AN30" s="31">
        <f>+Y30</f>
        <v>0.1890277777824344</v>
      </c>
      <c r="AO30" s="26">
        <f>+G30+P30+Y30</f>
        <v>0.7087037037029708</v>
      </c>
      <c r="AP30" s="134">
        <f>+RANK(AO30,AO$7:AO$58,1)</f>
        <v>14</v>
      </c>
      <c r="AQ30" s="26">
        <f>+AJ30+AO30</f>
        <v>2.0637731481450223</v>
      </c>
      <c r="AR30" s="137"/>
      <c r="AS30" s="146"/>
      <c r="AT30" s="109">
        <f>+RANK(AQ30,AQ$7:AQ$58,1)</f>
        <v>11</v>
      </c>
      <c r="AU30" s="181" t="s">
        <v>104</v>
      </c>
    </row>
    <row r="31" spans="1:154" s="3" customFormat="1" ht="12">
      <c r="A31" s="127">
        <v>22</v>
      </c>
      <c r="B31" s="127" t="s">
        <v>124</v>
      </c>
      <c r="C31" s="128">
        <v>41775.66030092593</v>
      </c>
      <c r="D31" s="94">
        <f t="shared" si="29"/>
        <v>0.16030092592700385</v>
      </c>
      <c r="E31" s="129">
        <f t="shared" si="30"/>
        <v>21</v>
      </c>
      <c r="F31" s="128">
        <v>41775.88695601852</v>
      </c>
      <c r="G31" s="94">
        <f t="shared" si="31"/>
        <v>0.22318287037018714</v>
      </c>
      <c r="H31" s="95" t="s">
        <v>63</v>
      </c>
      <c r="I31" s="99">
        <f aca="true" t="shared" si="32" ref="I31:I39">+RANK(G31,G$7:G$58,1)</f>
        <v>9</v>
      </c>
      <c r="J31" s="99">
        <f>+RANK(F31,F$7:F$58,1)</f>
        <v>10</v>
      </c>
      <c r="K31" s="130">
        <v>41776.49553240741</v>
      </c>
      <c r="L31" s="96">
        <f>IF(K31-F31&gt;0,K31-F31,(K31-F31)+1)</f>
        <v>0.6085763888913789</v>
      </c>
      <c r="M31" s="100">
        <v>11</v>
      </c>
      <c r="N31" s="100">
        <v>12</v>
      </c>
      <c r="O31" s="130">
        <v>41776.69855324074</v>
      </c>
      <c r="P31" s="96">
        <f>IF(O31-K31&gt;0,(O31-K31)-(5/(24*60)),(O31-K31)+1-(5/(24*60)))</f>
        <v>0.1995486111085888</v>
      </c>
      <c r="Q31" s="97" t="s">
        <v>63</v>
      </c>
      <c r="R31" s="100">
        <f>+RANK(P31,P$7:P$58,1)</f>
        <v>7</v>
      </c>
      <c r="S31" s="100">
        <f>+RANK(O31,O$7:O$58,1)</f>
        <v>9</v>
      </c>
      <c r="T31" s="131">
        <v>41777.32131944445</v>
      </c>
      <c r="U31" s="98">
        <f>IF(T31-O31&gt;0,T31-O31,(T31-O31)+1)</f>
        <v>0.622766203705396</v>
      </c>
      <c r="V31" s="101">
        <f>+RANK(U31,U$7:U$58,1)</f>
        <v>14</v>
      </c>
      <c r="W31" s="101">
        <f>+RANK(T31,T$7:T$58,1)</f>
        <v>13</v>
      </c>
      <c r="X31" s="131">
        <v>41777.48359953704</v>
      </c>
      <c r="Y31" s="98">
        <f>IF(X31-T31&gt;0,(X31-T31)-(5/(24*60)),(X31-T31)+1-(5/(24*60)))</f>
        <v>0.1588078703684409</v>
      </c>
      <c r="Z31" s="18" t="s">
        <v>188</v>
      </c>
      <c r="AA31" s="132">
        <f>+RANK(Y31,Y$7:Y$58,1)</f>
        <v>1</v>
      </c>
      <c r="AB31" s="132">
        <f>+RANK(X31,X$7:X$58,1)</f>
        <v>13</v>
      </c>
      <c r="AC31" s="124">
        <v>41777.59554398148</v>
      </c>
      <c r="AD31" s="19">
        <f>IF(AC31-X31&gt;0,AC31-X31,(AC31-X31)+1)</f>
        <v>0.11194444444117835</v>
      </c>
      <c r="AE31" s="132">
        <f>+RANK(AD31,AD$7:AD$58,1)</f>
        <v>11</v>
      </c>
      <c r="AF31" s="19">
        <f>D31</f>
        <v>0.16030092592700385</v>
      </c>
      <c r="AG31" s="19">
        <f>L31</f>
        <v>0.6085763888913789</v>
      </c>
      <c r="AH31" s="19">
        <f>U31</f>
        <v>0.622766203705396</v>
      </c>
      <c r="AI31" s="19">
        <f>AD31</f>
        <v>0.11194444444117835</v>
      </c>
      <c r="AJ31" s="26">
        <f>+AD31+U31+L31+D31</f>
        <v>1.5035879629649571</v>
      </c>
      <c r="AK31" s="133">
        <v>13</v>
      </c>
      <c r="AL31" s="19">
        <f>+G31</f>
        <v>0.22318287037018714</v>
      </c>
      <c r="AM31" s="19">
        <f>+P31</f>
        <v>0.1995486111085888</v>
      </c>
      <c r="AN31" s="31">
        <f>+Y31</f>
        <v>0.1588078703684409</v>
      </c>
      <c r="AO31" s="26">
        <f>+G31+P31+Y31</f>
        <v>0.5815393518472168</v>
      </c>
      <c r="AP31" s="134">
        <f>+RANK(AO31,AO$7:AO$58,1)</f>
        <v>6</v>
      </c>
      <c r="AQ31" s="26">
        <f>+AJ31+AO31</f>
        <v>2.085127314812174</v>
      </c>
      <c r="AR31" s="134">
        <f aca="true" t="shared" si="33" ref="AR31:AR41">+RANK(AQ31,AQ$7:AQ$58,1)</f>
        <v>13</v>
      </c>
      <c r="AS31" s="30" t="e">
        <f>+RANK(AR31,#REF!,1)</f>
        <v>#REF!</v>
      </c>
      <c r="AT31" s="109">
        <f>+RANK(AQ31,AQ$7:AQ$58,1)</f>
        <v>13</v>
      </c>
      <c r="AU31" s="181" t="s">
        <v>107</v>
      </c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</row>
    <row r="32" spans="1:154" s="3" customFormat="1" ht="12">
      <c r="A32" s="127">
        <v>24</v>
      </c>
      <c r="B32" s="127" t="s">
        <v>89</v>
      </c>
      <c r="C32" s="128">
        <v>41775.65361111111</v>
      </c>
      <c r="D32" s="94">
        <f t="shared" si="29"/>
        <v>0.15361111111269565</v>
      </c>
      <c r="E32" s="129">
        <f t="shared" si="30"/>
        <v>16</v>
      </c>
      <c r="F32" s="128">
        <v>41775.85034722222</v>
      </c>
      <c r="G32" s="94">
        <f t="shared" si="31"/>
        <v>0.19326388888698098</v>
      </c>
      <c r="H32" s="95" t="s">
        <v>54</v>
      </c>
      <c r="I32" s="99">
        <f t="shared" si="32"/>
        <v>5</v>
      </c>
      <c r="J32" s="99">
        <f>+RANK(F32,F$7:F$58,1)</f>
        <v>6</v>
      </c>
      <c r="K32" s="130">
        <v>41776.4996875</v>
      </c>
      <c r="L32" s="96">
        <f>IF(K32-F32&gt;0,K32-F32,(K32-F32)+1)</f>
        <v>0.6493402777778101</v>
      </c>
      <c r="M32" s="100">
        <v>15</v>
      </c>
      <c r="N32" s="100">
        <v>14</v>
      </c>
      <c r="O32" s="130">
        <v>41776.65576388889</v>
      </c>
      <c r="P32" s="96">
        <f>IF(O32-K32&gt;0,(O32-K32)-(5/(24*60)),(O32-K32)+1-(5/(24*60)))</f>
        <v>0.15260416666973875</v>
      </c>
      <c r="Q32" s="97" t="s">
        <v>54</v>
      </c>
      <c r="R32" s="100">
        <f>+RANK(P32,P$7:P$58,1)</f>
        <v>1</v>
      </c>
      <c r="S32" s="100">
        <f>+RANK(O32,O$7:O$58,1)</f>
        <v>3</v>
      </c>
      <c r="T32" s="131">
        <v>41777.385879629626</v>
      </c>
      <c r="U32" s="98">
        <f>IF(T32-O32&gt;0,T32-O32,(T32-O32)+1)</f>
        <v>0.7301157407346182</v>
      </c>
      <c r="V32" s="101">
        <v>16</v>
      </c>
      <c r="W32" s="101">
        <f>+RANK(T32,T$7:T$58,1)</f>
        <v>14</v>
      </c>
      <c r="X32" s="131">
        <v>41777.54846064815</v>
      </c>
      <c r="Y32" s="98">
        <f>IF(X32-T32&gt;0,(X32-T32)-(5/(24*60)),(X32-T32)+1-(5/(24*60)))</f>
        <v>0.15910879629922825</v>
      </c>
      <c r="Z32" s="18" t="s">
        <v>100</v>
      </c>
      <c r="AA32" s="132">
        <f>+RANK(Y32,Y$7:Y$58,1)</f>
        <v>2</v>
      </c>
      <c r="AB32" s="132">
        <f>+RANK(X32,X$7:X$58,1)</f>
        <v>14</v>
      </c>
      <c r="AC32" s="124">
        <v>41777.6655787037</v>
      </c>
      <c r="AD32" s="19">
        <f>IF(AC32-X32&gt;0,AC32-X32,(AC32-X32)+1)</f>
        <v>0.117118055553874</v>
      </c>
      <c r="AE32" s="132">
        <f>+RANK(AD32,AD$7:AD$58,1)</f>
        <v>13</v>
      </c>
      <c r="AF32" s="19">
        <f>D32</f>
        <v>0.15361111111269565</v>
      </c>
      <c r="AG32" s="19">
        <f>L32</f>
        <v>0.6493402777778101</v>
      </c>
      <c r="AH32" s="19">
        <f>U32</f>
        <v>0.7301157407346182</v>
      </c>
      <c r="AI32" s="19">
        <f>AD32</f>
        <v>0.117118055553874</v>
      </c>
      <c r="AJ32" s="26">
        <f>+AD32+U32+L32+D32</f>
        <v>1.650185185178998</v>
      </c>
      <c r="AK32" s="133">
        <v>14</v>
      </c>
      <c r="AL32" s="19">
        <f>+G32</f>
        <v>0.19326388888698098</v>
      </c>
      <c r="AM32" s="19">
        <f>+P32</f>
        <v>0.15260416666973875</v>
      </c>
      <c r="AN32" s="31">
        <f>+Y32</f>
        <v>0.15910879629922825</v>
      </c>
      <c r="AO32" s="26">
        <f>+G32+P32+Y32</f>
        <v>0.504976851855948</v>
      </c>
      <c r="AP32" s="134">
        <f>+RANK(AO32,AO$7:AO$58,1)</f>
        <v>1</v>
      </c>
      <c r="AQ32" s="26">
        <f>+AJ32+AO32</f>
        <v>2.155162037034946</v>
      </c>
      <c r="AR32" s="134">
        <f t="shared" si="33"/>
        <v>14</v>
      </c>
      <c r="AS32" s="30" t="e">
        <f>+RANK(AR32,#REF!,1)</f>
        <v>#REF!</v>
      </c>
      <c r="AT32" s="109">
        <f>+RANK(AQ32,AQ$7:AQ$58,1)</f>
        <v>14</v>
      </c>
      <c r="AU32" s="182" t="s">
        <v>108</v>
      </c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</row>
    <row r="33" spans="1:154" s="36" customFormat="1" ht="12">
      <c r="A33" s="127">
        <v>1</v>
      </c>
      <c r="B33" s="127" t="s">
        <v>90</v>
      </c>
      <c r="C33" s="128">
        <v>41775.6571875</v>
      </c>
      <c r="D33" s="94">
        <f t="shared" si="29"/>
        <v>0.15718750000087311</v>
      </c>
      <c r="E33" s="129">
        <f t="shared" si="30"/>
        <v>20</v>
      </c>
      <c r="F33" s="128">
        <v>41775.89494212963</v>
      </c>
      <c r="G33" s="94">
        <f t="shared" si="31"/>
        <v>0.2342824074043569</v>
      </c>
      <c r="H33" s="95" t="s">
        <v>44</v>
      </c>
      <c r="I33" s="99">
        <f t="shared" si="32"/>
        <v>13</v>
      </c>
      <c r="J33" s="99">
        <f>+RANK(F33,F$7:F$58,1)</f>
        <v>16</v>
      </c>
      <c r="K33" s="130">
        <v>41776.54016203704</v>
      </c>
      <c r="L33" s="96">
        <f>IF(K33-F33&gt;0,K33-F33,(K33-F33)+1)</f>
        <v>0.6452199074119562</v>
      </c>
      <c r="M33" s="100">
        <v>14</v>
      </c>
      <c r="N33" s="100">
        <v>16</v>
      </c>
      <c r="O33" s="130">
        <v>41776.79515046296</v>
      </c>
      <c r="P33" s="96">
        <f>IF(O33-K33&gt;0,(O33-K33)-(5/(24*60)),(O33-K33)+1-(5/(24*60)))</f>
        <v>0.2515162036983788</v>
      </c>
      <c r="Q33" s="97" t="s">
        <v>44</v>
      </c>
      <c r="R33" s="100">
        <f>+RANK(P33,P$7:P$58,1)</f>
        <v>19</v>
      </c>
      <c r="S33" s="100">
        <v>16</v>
      </c>
      <c r="T33" s="131">
        <v>41777.501979166664</v>
      </c>
      <c r="U33" s="98">
        <f>IF(T33-O33&gt;0,T33-O33,(T33-O33)+1)</f>
        <v>0.7068287037036498</v>
      </c>
      <c r="V33" s="101">
        <v>15</v>
      </c>
      <c r="W33" s="101">
        <v>15</v>
      </c>
      <c r="X33" s="131">
        <v>41777.708391203705</v>
      </c>
      <c r="Y33" s="98">
        <f>IF(X33-T33&gt;0,(X33-T33)-(5/(24*60)),(X33-T33)+1-(5/(24*60)))</f>
        <v>0.20293981481922352</v>
      </c>
      <c r="Z33" s="18" t="s">
        <v>101</v>
      </c>
      <c r="AA33" s="132">
        <v>14</v>
      </c>
      <c r="AB33" s="132">
        <v>15</v>
      </c>
      <c r="AC33" s="124">
        <v>41777.90644675926</v>
      </c>
      <c r="AD33" s="19">
        <f>IF(AC33-X33&gt;0,AC33-X33,(AC33-X33)+1)</f>
        <v>0.19805555555649335</v>
      </c>
      <c r="AE33" s="132">
        <f>+RANK(AD33,AD$7:AD$58,1)</f>
        <v>16</v>
      </c>
      <c r="AF33" s="19">
        <f>D33</f>
        <v>0.15718750000087311</v>
      </c>
      <c r="AG33" s="19">
        <f>L33</f>
        <v>0.6452199074119562</v>
      </c>
      <c r="AH33" s="19">
        <f>U33</f>
        <v>0.7068287037036498</v>
      </c>
      <c r="AI33" s="19">
        <f>AD33</f>
        <v>0.19805555555649335</v>
      </c>
      <c r="AJ33" s="26">
        <f>+AD33+U33+L33+D33</f>
        <v>1.7072916666729725</v>
      </c>
      <c r="AK33" s="133">
        <v>15</v>
      </c>
      <c r="AL33" s="19">
        <f>+G33</f>
        <v>0.2342824074043569</v>
      </c>
      <c r="AM33" s="19">
        <f>+P33</f>
        <v>0.2515162036983788</v>
      </c>
      <c r="AN33" s="31">
        <f>+Y33</f>
        <v>0.20293981481922352</v>
      </c>
      <c r="AO33" s="26">
        <f>+G33+P33+Y33</f>
        <v>0.6887384259219592</v>
      </c>
      <c r="AP33" s="134">
        <f>+RANK(AO33,AO$7:AO$58,1)</f>
        <v>13</v>
      </c>
      <c r="AQ33" s="26">
        <f>+AJ33+AO33</f>
        <v>2.396030092594932</v>
      </c>
      <c r="AR33" s="126">
        <f t="shared" si="33"/>
        <v>15</v>
      </c>
      <c r="AS33" s="40" t="e">
        <f>+RANK(AR33,#REF!,1)</f>
        <v>#REF!</v>
      </c>
      <c r="AT33" s="109">
        <f>+RANK(AQ33,AQ$7:AQ$58,1)</f>
        <v>15</v>
      </c>
      <c r="AU33" s="179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</row>
    <row r="34" spans="1:154" s="3" customFormat="1" ht="12">
      <c r="A34" s="127">
        <v>9</v>
      </c>
      <c r="B34" s="127" t="s">
        <v>95</v>
      </c>
      <c r="C34" s="128">
        <v>41775.69689814815</v>
      </c>
      <c r="D34" s="94">
        <f t="shared" si="29"/>
        <v>0.19689814814773854</v>
      </c>
      <c r="E34" s="129">
        <f t="shared" si="30"/>
        <v>39</v>
      </c>
      <c r="F34" s="128">
        <v>41775.979479166665</v>
      </c>
      <c r="G34" s="94">
        <f t="shared" si="31"/>
        <v>0.27910879629457164</v>
      </c>
      <c r="H34" s="95" t="s">
        <v>52</v>
      </c>
      <c r="I34" s="99">
        <v>32</v>
      </c>
      <c r="J34" s="99">
        <v>34</v>
      </c>
      <c r="K34" s="139" t="s">
        <v>40</v>
      </c>
      <c r="L34" s="96"/>
      <c r="M34" s="100"/>
      <c r="N34" s="100"/>
      <c r="O34" s="130"/>
      <c r="P34" s="96"/>
      <c r="Q34" s="97"/>
      <c r="R34" s="100"/>
      <c r="S34" s="100"/>
      <c r="T34" s="131"/>
      <c r="U34" s="102"/>
      <c r="V34" s="101"/>
      <c r="W34" s="101"/>
      <c r="X34" s="131"/>
      <c r="Y34" s="98"/>
      <c r="Z34" s="18"/>
      <c r="AA34" s="132"/>
      <c r="AB34" s="132"/>
      <c r="AC34" s="124"/>
      <c r="AD34" s="19"/>
      <c r="AE34" s="132"/>
      <c r="AF34" s="19"/>
      <c r="AG34" s="19"/>
      <c r="AH34" s="19"/>
      <c r="AI34" s="19"/>
      <c r="AJ34" s="26"/>
      <c r="AK34" s="133"/>
      <c r="AL34" s="19"/>
      <c r="AM34" s="19"/>
      <c r="AN34" s="31"/>
      <c r="AO34" s="26"/>
      <c r="AP34" s="134"/>
      <c r="AQ34" s="26"/>
      <c r="AR34" s="134" t="e">
        <f t="shared" si="33"/>
        <v>#N/A</v>
      </c>
      <c r="AS34" s="30"/>
      <c r="AT34" s="107"/>
      <c r="AU34" s="179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</row>
    <row r="35" spans="1:154" s="3" customFormat="1" ht="12">
      <c r="A35" s="127">
        <v>10</v>
      </c>
      <c r="B35" s="127" t="s">
        <v>96</v>
      </c>
      <c r="C35" s="128">
        <v>41775.69715277778</v>
      </c>
      <c r="D35" s="94">
        <f t="shared" si="29"/>
        <v>0.19715277777868323</v>
      </c>
      <c r="E35" s="129">
        <f t="shared" si="30"/>
        <v>40</v>
      </c>
      <c r="F35" s="128">
        <v>41775.942407407405</v>
      </c>
      <c r="G35" s="94">
        <f t="shared" si="31"/>
        <v>0.24178240740406587</v>
      </c>
      <c r="H35" s="95" t="s">
        <v>110</v>
      </c>
      <c r="I35" s="99">
        <f t="shared" si="32"/>
        <v>17</v>
      </c>
      <c r="J35" s="99">
        <v>28</v>
      </c>
      <c r="K35" s="139" t="s">
        <v>40</v>
      </c>
      <c r="L35" s="96"/>
      <c r="M35" s="100"/>
      <c r="N35" s="100"/>
      <c r="O35" s="130"/>
      <c r="P35" s="96"/>
      <c r="Q35" s="97"/>
      <c r="R35" s="100"/>
      <c r="S35" s="100"/>
      <c r="T35" s="131"/>
      <c r="U35" s="98"/>
      <c r="V35" s="101"/>
      <c r="W35" s="101"/>
      <c r="X35" s="131"/>
      <c r="Y35" s="205"/>
      <c r="Z35" s="180"/>
      <c r="AA35" s="132"/>
      <c r="AB35" s="132"/>
      <c r="AC35" s="124"/>
      <c r="AD35" s="19"/>
      <c r="AE35" s="132"/>
      <c r="AF35" s="19"/>
      <c r="AG35" s="19"/>
      <c r="AH35" s="19"/>
      <c r="AI35" s="19"/>
      <c r="AJ35" s="26"/>
      <c r="AK35" s="133"/>
      <c r="AL35" s="19"/>
      <c r="AM35" s="19"/>
      <c r="AN35" s="31"/>
      <c r="AO35" s="26"/>
      <c r="AP35" s="134"/>
      <c r="AQ35" s="26"/>
      <c r="AR35" s="134" t="e">
        <f t="shared" si="33"/>
        <v>#N/A</v>
      </c>
      <c r="AS35" s="30"/>
      <c r="AT35" s="107"/>
      <c r="AU35" s="179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</row>
    <row r="36" spans="1:154" s="3" customFormat="1" ht="12">
      <c r="A36" s="127">
        <v>11</v>
      </c>
      <c r="B36" s="127" t="s">
        <v>97</v>
      </c>
      <c r="C36" s="128">
        <v>41775.662569444445</v>
      </c>
      <c r="D36" s="94">
        <f t="shared" si="29"/>
        <v>0.1625694444446708</v>
      </c>
      <c r="E36" s="129">
        <f t="shared" si="30"/>
        <v>25</v>
      </c>
      <c r="F36" s="128">
        <v>41775.90712962963</v>
      </c>
      <c r="G36" s="94">
        <f t="shared" si="31"/>
        <v>0.24108796296463375</v>
      </c>
      <c r="H36" s="95" t="s">
        <v>0</v>
      </c>
      <c r="I36" s="99">
        <f t="shared" si="32"/>
        <v>16</v>
      </c>
      <c r="J36" s="99">
        <v>19</v>
      </c>
      <c r="K36" s="139" t="s">
        <v>40</v>
      </c>
      <c r="L36" s="96"/>
      <c r="M36" s="100"/>
      <c r="N36" s="100"/>
      <c r="O36" s="130"/>
      <c r="P36" s="96"/>
      <c r="Q36" s="97"/>
      <c r="R36" s="100"/>
      <c r="S36" s="100"/>
      <c r="T36" s="131"/>
      <c r="U36" s="98"/>
      <c r="V36" s="101"/>
      <c r="W36" s="101"/>
      <c r="X36" s="131"/>
      <c r="Y36" s="205"/>
      <c r="Z36" s="180"/>
      <c r="AA36" s="132"/>
      <c r="AB36" s="132"/>
      <c r="AC36" s="124"/>
      <c r="AD36" s="19"/>
      <c r="AE36" s="132"/>
      <c r="AF36" s="19"/>
      <c r="AG36" s="19">
        <f>L36</f>
        <v>0</v>
      </c>
      <c r="AH36" s="19">
        <f>U36</f>
        <v>0</v>
      </c>
      <c r="AI36" s="19">
        <f>AD36</f>
        <v>0</v>
      </c>
      <c r="AJ36" s="26"/>
      <c r="AK36" s="133">
        <f>AE36</f>
        <v>0</v>
      </c>
      <c r="AL36" s="19">
        <f>+G36</f>
        <v>0.24108796296463375</v>
      </c>
      <c r="AM36" s="19">
        <f>+P36</f>
        <v>0</v>
      </c>
      <c r="AN36" s="31">
        <f>+Y36</f>
        <v>0</v>
      </c>
      <c r="AO36" s="26"/>
      <c r="AP36" s="134" t="e">
        <f>+RANK(AO36,AO$7:AO$58,1)</f>
        <v>#N/A</v>
      </c>
      <c r="AQ36" s="26"/>
      <c r="AR36" s="134" t="e">
        <f t="shared" si="33"/>
        <v>#N/A</v>
      </c>
      <c r="AS36" s="30" t="e">
        <f>+RANK(AR36,#REF!,1)</f>
        <v>#N/A</v>
      </c>
      <c r="AT36" s="107"/>
      <c r="AU36" s="179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</row>
    <row r="37" spans="1:154" s="3" customFormat="1" ht="12">
      <c r="A37" s="127">
        <v>14</v>
      </c>
      <c r="B37" s="127" t="s">
        <v>170</v>
      </c>
      <c r="C37" s="128">
        <v>41775.65283564815</v>
      </c>
      <c r="D37" s="94">
        <f t="shared" si="29"/>
        <v>0.15283564815035788</v>
      </c>
      <c r="E37" s="129">
        <f t="shared" si="30"/>
        <v>13</v>
      </c>
      <c r="F37" s="128">
        <v>41775.91300925926</v>
      </c>
      <c r="G37" s="94">
        <f t="shared" si="31"/>
        <v>0.2567013888878541</v>
      </c>
      <c r="H37" s="95" t="s">
        <v>2</v>
      </c>
      <c r="I37" s="99">
        <v>23</v>
      </c>
      <c r="J37" s="99">
        <f>+RANK(F37,F$7:F$58,1)</f>
        <v>21</v>
      </c>
      <c r="K37" s="130">
        <v>41777.338425925926</v>
      </c>
      <c r="L37" s="96">
        <f>IF(K37-F37&gt;0,K37-F37,(K37-F37)+1)</f>
        <v>1.4254166666651145</v>
      </c>
      <c r="M37" s="100">
        <v>27</v>
      </c>
      <c r="N37" s="100">
        <v>27</v>
      </c>
      <c r="O37" s="130">
        <v>41777.538877314815</v>
      </c>
      <c r="P37" s="96">
        <f>IF(O37-K37&gt;0,(O37-K37)-(5/(24*60)),(O37-K37)+1-(5/(24*60)))</f>
        <v>0.19697916666741044</v>
      </c>
      <c r="Q37" s="97" t="s">
        <v>177</v>
      </c>
      <c r="R37" s="100">
        <f>+RANK(P37,P$7:P$58,1)</f>
        <v>6</v>
      </c>
      <c r="S37" s="100">
        <v>27</v>
      </c>
      <c r="T37" s="142" t="s">
        <v>184</v>
      </c>
      <c r="U37" s="98"/>
      <c r="V37" s="101"/>
      <c r="W37" s="101"/>
      <c r="X37" s="131"/>
      <c r="Y37" s="205"/>
      <c r="Z37" s="180"/>
      <c r="AA37" s="132"/>
      <c r="AB37" s="132"/>
      <c r="AC37" s="124"/>
      <c r="AD37" s="19"/>
      <c r="AE37" s="132"/>
      <c r="AF37" s="19"/>
      <c r="AG37" s="19"/>
      <c r="AH37" s="19"/>
      <c r="AI37" s="19"/>
      <c r="AJ37" s="26"/>
      <c r="AK37" s="133"/>
      <c r="AL37" s="19"/>
      <c r="AM37" s="19"/>
      <c r="AN37" s="31"/>
      <c r="AO37" s="26"/>
      <c r="AP37" s="134"/>
      <c r="AQ37" s="26"/>
      <c r="AR37" s="134" t="e">
        <f t="shared" si="33"/>
        <v>#N/A</v>
      </c>
      <c r="AS37" s="30"/>
      <c r="AT37" s="107"/>
      <c r="AU37" s="179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</row>
    <row r="38" spans="1:154" s="43" customFormat="1" ht="12">
      <c r="A38" s="127">
        <v>21</v>
      </c>
      <c r="B38" s="127" t="s">
        <v>11</v>
      </c>
      <c r="C38" s="128">
        <v>41775.67188657408</v>
      </c>
      <c r="D38" s="94">
        <f t="shared" si="29"/>
        <v>0.17188657407677965</v>
      </c>
      <c r="E38" s="129">
        <f t="shared" si="30"/>
        <v>31</v>
      </c>
      <c r="F38" s="128">
        <v>41776.054027777776</v>
      </c>
      <c r="G38" s="94">
        <f t="shared" si="31"/>
        <v>0.37866898147735306</v>
      </c>
      <c r="H38" s="95" t="s">
        <v>18</v>
      </c>
      <c r="I38" s="99">
        <v>39</v>
      </c>
      <c r="J38" s="99">
        <v>38</v>
      </c>
      <c r="K38" s="140" t="s">
        <v>184</v>
      </c>
      <c r="L38" s="96"/>
      <c r="M38" s="100"/>
      <c r="N38" s="100"/>
      <c r="O38" s="130"/>
      <c r="P38" s="96"/>
      <c r="Q38" s="97"/>
      <c r="R38" s="100"/>
      <c r="S38" s="100"/>
      <c r="T38" s="131"/>
      <c r="U38" s="102"/>
      <c r="V38" s="101"/>
      <c r="W38" s="101"/>
      <c r="X38" s="131"/>
      <c r="Y38" s="98"/>
      <c r="Z38" s="18"/>
      <c r="AA38" s="132"/>
      <c r="AB38" s="132"/>
      <c r="AC38" s="124"/>
      <c r="AD38" s="19"/>
      <c r="AE38" s="132"/>
      <c r="AF38" s="19"/>
      <c r="AG38" s="19"/>
      <c r="AH38" s="19"/>
      <c r="AI38" s="19"/>
      <c r="AJ38" s="26"/>
      <c r="AK38" s="133"/>
      <c r="AL38" s="19"/>
      <c r="AM38" s="19"/>
      <c r="AN38" s="31"/>
      <c r="AO38" s="26"/>
      <c r="AP38" s="134"/>
      <c r="AQ38" s="26"/>
      <c r="AR38" s="135" t="e">
        <f t="shared" si="33"/>
        <v>#N/A</v>
      </c>
      <c r="AS38" s="44" t="e">
        <f>+RANK(AR38,#REF!,1)</f>
        <v>#N/A</v>
      </c>
      <c r="AT38" s="107"/>
      <c r="AU38" s="179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</row>
    <row r="39" spans="1:154" s="3" customFormat="1" ht="12">
      <c r="A39" s="127">
        <v>28</v>
      </c>
      <c r="B39" s="127" t="s">
        <v>151</v>
      </c>
      <c r="C39" s="128">
        <v>41775.69505787037</v>
      </c>
      <c r="D39" s="94">
        <f t="shared" si="29"/>
        <v>0.1950578703690553</v>
      </c>
      <c r="E39" s="129">
        <f t="shared" si="30"/>
        <v>38</v>
      </c>
      <c r="F39" s="128">
        <v>41775.92428240741</v>
      </c>
      <c r="G39" s="94">
        <f t="shared" si="31"/>
        <v>0.22575231481864144</v>
      </c>
      <c r="H39" s="95" t="s">
        <v>21</v>
      </c>
      <c r="I39" s="99">
        <f t="shared" si="32"/>
        <v>11</v>
      </c>
      <c r="J39" s="99">
        <f>+RANK(F39,F$7:F$58,1)</f>
        <v>23</v>
      </c>
      <c r="K39" s="130">
        <v>41777.291400462964</v>
      </c>
      <c r="L39" s="96">
        <f>IF(K39-F39&gt;0,K39-F39,(K39-F39)+1)</f>
        <v>1.367118055553874</v>
      </c>
      <c r="M39" s="100">
        <v>26</v>
      </c>
      <c r="N39" s="100">
        <v>26</v>
      </c>
      <c r="O39" s="130">
        <v>41777.536944444444</v>
      </c>
      <c r="P39" s="96">
        <f>IF(O39-K39&gt;0,(O39-K39)-(5/(24*60)),(O39-K39)+1-(5/(24*60)))</f>
        <v>0.24207175925807356</v>
      </c>
      <c r="Q39" s="97" t="s">
        <v>176</v>
      </c>
      <c r="R39" s="100">
        <f>+RANK(P39,P$7:P$58,1)</f>
        <v>17</v>
      </c>
      <c r="S39" s="100">
        <v>26</v>
      </c>
      <c r="T39" s="131">
        <v>41778.29094907407</v>
      </c>
      <c r="U39" s="98">
        <f>IF(T39-O39&gt;0,T39-O39,(T39-O39)+1)</f>
        <v>0.7540046296271612</v>
      </c>
      <c r="V39" s="101">
        <v>17</v>
      </c>
      <c r="W39" s="101">
        <v>18</v>
      </c>
      <c r="X39" s="131">
        <v>41778.45912037037</v>
      </c>
      <c r="Y39" s="98">
        <f>IF(X39-T39&gt;0,(X39-T39)-(5/(24*60)),(X39-T39)+1-(5/(24*60)))</f>
        <v>0.16469907407412798</v>
      </c>
      <c r="Z39" s="144" t="s">
        <v>184</v>
      </c>
      <c r="AA39" s="132"/>
      <c r="AB39" s="132"/>
      <c r="AC39" s="124"/>
      <c r="AD39" s="19"/>
      <c r="AE39" s="132"/>
      <c r="AF39" s="19"/>
      <c r="AG39" s="19"/>
      <c r="AH39" s="19"/>
      <c r="AI39" s="19"/>
      <c r="AJ39" s="26"/>
      <c r="AK39" s="133"/>
      <c r="AL39" s="19"/>
      <c r="AM39" s="19"/>
      <c r="AN39" s="31"/>
      <c r="AO39" s="26"/>
      <c r="AP39" s="134"/>
      <c r="AQ39" s="26"/>
      <c r="AR39" s="134" t="e">
        <f t="shared" si="33"/>
        <v>#N/A</v>
      </c>
      <c r="AS39" s="30" t="e">
        <f>+RANK(AR39,#REF!,1)</f>
        <v>#N/A</v>
      </c>
      <c r="AT39" s="107"/>
      <c r="AU39" s="179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</row>
    <row r="40" spans="1:154" s="3" customFormat="1" ht="12">
      <c r="A40" s="127">
        <v>38</v>
      </c>
      <c r="B40" s="127" t="s">
        <v>86</v>
      </c>
      <c r="C40" s="128">
        <v>41775.667280092595</v>
      </c>
      <c r="D40" s="94">
        <f t="shared" si="29"/>
        <v>0.16728009259531973</v>
      </c>
      <c r="E40" s="129">
        <f t="shared" si="30"/>
        <v>29</v>
      </c>
      <c r="F40" s="128">
        <v>41775.94642361111</v>
      </c>
      <c r="G40" s="94">
        <f t="shared" si="31"/>
        <v>0.2756712962913702</v>
      </c>
      <c r="H40" s="95" t="s">
        <v>34</v>
      </c>
      <c r="I40" s="99">
        <v>28</v>
      </c>
      <c r="J40" s="99">
        <v>29</v>
      </c>
      <c r="K40" s="130">
        <v>41777.161516203705</v>
      </c>
      <c r="L40" s="96">
        <f>IF(K40-F40&gt;0,K40-F40,(K40-F40)+1)</f>
        <v>1.2150925925961928</v>
      </c>
      <c r="M40" s="100">
        <v>24</v>
      </c>
      <c r="N40" s="100">
        <v>24</v>
      </c>
      <c r="O40" s="130">
        <v>41777.47252314815</v>
      </c>
      <c r="P40" s="96">
        <f>IF(O40-K40&gt;0,(O40-K40)-(5/(24*60)),(O40-K40)+1-(5/(24*60)))</f>
        <v>0.3075347222224486</v>
      </c>
      <c r="Q40" s="206" t="s">
        <v>181</v>
      </c>
      <c r="R40" s="100">
        <v>24</v>
      </c>
      <c r="S40" s="100">
        <v>23</v>
      </c>
      <c r="T40" s="142" t="s">
        <v>184</v>
      </c>
      <c r="U40" s="98"/>
      <c r="V40" s="101"/>
      <c r="W40" s="101"/>
      <c r="X40" s="131"/>
      <c r="Y40" s="98"/>
      <c r="Z40" s="18"/>
      <c r="AA40" s="132"/>
      <c r="AB40" s="132"/>
      <c r="AC40" s="124"/>
      <c r="AD40" s="19"/>
      <c r="AE40" s="132"/>
      <c r="AF40" s="19"/>
      <c r="AG40" s="19"/>
      <c r="AH40" s="19"/>
      <c r="AI40" s="19"/>
      <c r="AJ40" s="26"/>
      <c r="AK40" s="133"/>
      <c r="AL40" s="19"/>
      <c r="AM40" s="19"/>
      <c r="AN40" s="31"/>
      <c r="AO40" s="26"/>
      <c r="AP40" s="134"/>
      <c r="AQ40" s="26"/>
      <c r="AR40" s="134" t="e">
        <f t="shared" si="33"/>
        <v>#N/A</v>
      </c>
      <c r="AS40" s="147" t="e">
        <f>+RANK(AR40,#REF!,1)</f>
        <v>#N/A</v>
      </c>
      <c r="AT40" s="107"/>
      <c r="AU40" s="179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</row>
    <row r="41" spans="1:154" s="3" customFormat="1" ht="12">
      <c r="A41" s="127">
        <v>39</v>
      </c>
      <c r="B41" s="127" t="s">
        <v>65</v>
      </c>
      <c r="C41" s="128">
        <v>41775.68200231482</v>
      </c>
      <c r="D41" s="94">
        <f t="shared" si="29"/>
        <v>0.18200231481750961</v>
      </c>
      <c r="E41" s="129">
        <f t="shared" si="30"/>
        <v>34</v>
      </c>
      <c r="F41" s="128">
        <v>41775.95825231481</v>
      </c>
      <c r="G41" s="94">
        <f t="shared" si="31"/>
        <v>0.2727777777731212</v>
      </c>
      <c r="H41" s="95" t="s">
        <v>35</v>
      </c>
      <c r="I41" s="99">
        <v>26</v>
      </c>
      <c r="J41" s="99">
        <v>31</v>
      </c>
      <c r="K41" s="143" t="s">
        <v>184</v>
      </c>
      <c r="L41" s="96"/>
      <c r="M41" s="100"/>
      <c r="N41" s="100"/>
      <c r="O41" s="130"/>
      <c r="P41" s="96"/>
      <c r="Q41" s="97"/>
      <c r="R41" s="100"/>
      <c r="S41" s="100"/>
      <c r="T41" s="131"/>
      <c r="U41" s="98"/>
      <c r="V41" s="101"/>
      <c r="W41" s="101"/>
      <c r="X41" s="131"/>
      <c r="Y41" s="98"/>
      <c r="Z41" s="18"/>
      <c r="AA41" s="132"/>
      <c r="AB41" s="132"/>
      <c r="AC41" s="124"/>
      <c r="AD41" s="19"/>
      <c r="AE41" s="132"/>
      <c r="AF41" s="19"/>
      <c r="AG41" s="19"/>
      <c r="AH41" s="19"/>
      <c r="AI41" s="19"/>
      <c r="AJ41" s="26"/>
      <c r="AK41" s="133"/>
      <c r="AL41" s="19"/>
      <c r="AM41" s="19"/>
      <c r="AN41" s="31"/>
      <c r="AO41" s="26"/>
      <c r="AP41" s="134"/>
      <c r="AQ41" s="26"/>
      <c r="AR41" s="134" t="e">
        <f t="shared" si="33"/>
        <v>#N/A</v>
      </c>
      <c r="AS41" s="20" t="e">
        <f>+RANK(AR41,#REF!,1)</f>
        <v>#N/A</v>
      </c>
      <c r="AT41" s="107"/>
      <c r="AU41" s="179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</row>
    <row r="42" spans="1:154" s="3" customFormat="1" ht="12">
      <c r="A42" s="127"/>
      <c r="B42" s="127"/>
      <c r="C42" s="128"/>
      <c r="D42" s="94"/>
      <c r="E42" s="129"/>
      <c r="F42" s="128"/>
      <c r="G42" s="94"/>
      <c r="H42" s="95"/>
      <c r="I42" s="99"/>
      <c r="J42" s="99"/>
      <c r="K42" s="143"/>
      <c r="L42" s="96"/>
      <c r="M42" s="100"/>
      <c r="N42" s="100"/>
      <c r="O42" s="130"/>
      <c r="P42" s="96"/>
      <c r="Q42" s="97"/>
      <c r="R42" s="100"/>
      <c r="S42" s="100"/>
      <c r="T42" s="131"/>
      <c r="U42" s="98"/>
      <c r="V42" s="101"/>
      <c r="W42" s="101"/>
      <c r="X42" s="131"/>
      <c r="Y42" s="98"/>
      <c r="Z42" s="18"/>
      <c r="AA42" s="132"/>
      <c r="AB42" s="132"/>
      <c r="AC42" s="124"/>
      <c r="AD42" s="19"/>
      <c r="AE42" s="132"/>
      <c r="AF42" s="19"/>
      <c r="AG42" s="19"/>
      <c r="AH42" s="19"/>
      <c r="AI42" s="19"/>
      <c r="AJ42" s="26"/>
      <c r="AK42" s="133"/>
      <c r="AL42" s="19"/>
      <c r="AM42" s="19"/>
      <c r="AN42" s="31"/>
      <c r="AO42" s="26"/>
      <c r="AP42" s="134"/>
      <c r="AQ42" s="26"/>
      <c r="AR42" s="134"/>
      <c r="AS42" s="20"/>
      <c r="AT42" s="107"/>
      <c r="AU42" s="179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</row>
    <row r="43" spans="1:154" s="3" customFormat="1" ht="12">
      <c r="A43" s="175" t="s">
        <v>75</v>
      </c>
      <c r="B43" s="177"/>
      <c r="C43" s="128"/>
      <c r="D43" s="94"/>
      <c r="E43" s="129"/>
      <c r="F43" s="128"/>
      <c r="G43" s="94"/>
      <c r="H43" s="95"/>
      <c r="I43" s="99"/>
      <c r="J43" s="99"/>
      <c r="K43" s="143"/>
      <c r="L43" s="96"/>
      <c r="M43" s="100"/>
      <c r="N43" s="100"/>
      <c r="O43" s="130"/>
      <c r="P43" s="96"/>
      <c r="Q43" s="97"/>
      <c r="R43" s="100"/>
      <c r="S43" s="100"/>
      <c r="T43" s="131"/>
      <c r="U43" s="98"/>
      <c r="V43" s="101"/>
      <c r="W43" s="101"/>
      <c r="X43" s="131"/>
      <c r="Y43" s="98"/>
      <c r="Z43" s="18"/>
      <c r="AA43" s="132"/>
      <c r="AB43" s="132"/>
      <c r="AC43" s="124"/>
      <c r="AD43" s="19"/>
      <c r="AE43" s="132"/>
      <c r="AF43" s="19"/>
      <c r="AG43" s="19"/>
      <c r="AH43" s="19"/>
      <c r="AI43" s="19"/>
      <c r="AJ43" s="26"/>
      <c r="AK43" s="133"/>
      <c r="AL43" s="19"/>
      <c r="AM43" s="19"/>
      <c r="AN43" s="31"/>
      <c r="AO43" s="26"/>
      <c r="AP43" s="134"/>
      <c r="AQ43" s="26"/>
      <c r="AR43" s="134"/>
      <c r="AS43" s="20"/>
      <c r="AT43" s="107"/>
      <c r="AU43" s="179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</row>
    <row r="44" spans="1:154" s="36" customFormat="1" ht="12">
      <c r="A44" s="127">
        <v>36</v>
      </c>
      <c r="B44" s="127" t="s">
        <v>9</v>
      </c>
      <c r="C44" s="128">
        <v>41775.64488425926</v>
      </c>
      <c r="D44" s="94">
        <f aca="true" t="shared" si="34" ref="D44:D49">IF(C44-$C$3&gt;0,C44-$C$3,(C44-$C$3)+1)</f>
        <v>0.14488425925810589</v>
      </c>
      <c r="E44" s="129">
        <f aca="true" t="shared" si="35" ref="E44:E49">+RANK(D44,D$7:D$58,1)</f>
        <v>8</v>
      </c>
      <c r="F44" s="128">
        <v>41775.904282407406</v>
      </c>
      <c r="G44" s="94">
        <f aca="true" t="shared" si="36" ref="G44:G49">IF(F44-C44&gt;0,(F44-C44)-(5/(24*60)),(F44-C44)+1-(5/(24*60)))</f>
        <v>0.25592592592551633</v>
      </c>
      <c r="H44" s="95" t="s">
        <v>180</v>
      </c>
      <c r="I44" s="99"/>
      <c r="J44" s="99"/>
      <c r="K44" s="130">
        <v>41776.47560185185</v>
      </c>
      <c r="L44" s="96">
        <f>IF(K44-F44&gt;0,K44-F44,(K44-F44)+1)</f>
        <v>0.5713194444469991</v>
      </c>
      <c r="M44" s="100"/>
      <c r="N44" s="100"/>
      <c r="O44" s="130">
        <v>41776.73983796296</v>
      </c>
      <c r="P44" s="96">
        <f>IF(O44-K44&gt;0,(O44-K44)-(5/(24*60)),(O44-K44)+1-(5/(24*60)))</f>
        <v>0.26076388888436164</v>
      </c>
      <c r="Q44" s="97" t="s">
        <v>178</v>
      </c>
      <c r="R44" s="100"/>
      <c r="S44" s="100"/>
      <c r="T44" s="131">
        <v>41777.44461805555</v>
      </c>
      <c r="U44" s="98">
        <f>IF(T44-O44&gt;0,T44-O44,(T44-O44)+1)</f>
        <v>0.7047800925938645</v>
      </c>
      <c r="V44" s="101"/>
      <c r="W44" s="101"/>
      <c r="X44" s="131">
        <v>41777.669016203705</v>
      </c>
      <c r="Y44" s="98">
        <f>IF(X44-T44&gt;0,(X44-T44)-(5/(24*60)),(X44-T44)+1-(5/(24*60)))</f>
        <v>0.22092592592929983</v>
      </c>
      <c r="Z44" s="18" t="s">
        <v>183</v>
      </c>
      <c r="AA44" s="132"/>
      <c r="AB44" s="132"/>
      <c r="AC44" s="124">
        <v>41777.934386574074</v>
      </c>
      <c r="AD44" s="19">
        <f>IF(AC44-X44&gt;0,AC44-X44,(AC44-X44)+1)</f>
        <v>0.2653703703690553</v>
      </c>
      <c r="AE44" s="132"/>
      <c r="AF44" s="19">
        <f>D44</f>
        <v>0.14488425925810589</v>
      </c>
      <c r="AG44" s="19">
        <f>L44</f>
        <v>0.5713194444469991</v>
      </c>
      <c r="AH44" s="19">
        <f>U44</f>
        <v>0.7047800925938645</v>
      </c>
      <c r="AI44" s="19">
        <f>AD44</f>
        <v>0.2653703703690553</v>
      </c>
      <c r="AJ44" s="26">
        <f>+AD44+U44+L44+D44</f>
        <v>1.6863541666680248</v>
      </c>
      <c r="AK44" s="133">
        <f>AE44</f>
        <v>0</v>
      </c>
      <c r="AL44" s="19">
        <f>+G44</f>
        <v>0.25592592592551633</v>
      </c>
      <c r="AM44" s="19">
        <f>+P44</f>
        <v>0.26076388888436164</v>
      </c>
      <c r="AN44" s="31">
        <f>+Y44</f>
        <v>0.22092592592929983</v>
      </c>
      <c r="AO44" s="26">
        <f>+G44+P44+Y44</f>
        <v>0.7376157407391778</v>
      </c>
      <c r="AP44" s="134">
        <f>+RANK(AO44,AO$7:AO$58,1)</f>
        <v>17</v>
      </c>
      <c r="AQ44" s="26">
        <f>+AJ44+AO44</f>
        <v>2.4239699074072028</v>
      </c>
      <c r="AR44" s="126">
        <f aca="true" t="shared" si="37" ref="AR44:AR49">+RANK(AQ44,AQ$7:AQ$58,1)</f>
        <v>16</v>
      </c>
      <c r="AS44" s="42" t="e">
        <f>+RANK(AR44,#REF!,1)</f>
        <v>#REF!</v>
      </c>
      <c r="AT44" s="109"/>
      <c r="AU44" s="183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</row>
    <row r="45" spans="1:154" s="3" customFormat="1" ht="12">
      <c r="A45" s="127">
        <v>35</v>
      </c>
      <c r="B45" s="127" t="s">
        <v>68</v>
      </c>
      <c r="C45" s="128">
        <v>41775.65295138889</v>
      </c>
      <c r="D45" s="94">
        <f t="shared" si="34"/>
        <v>0.15295138888905058</v>
      </c>
      <c r="E45" s="129">
        <f t="shared" si="35"/>
        <v>15</v>
      </c>
      <c r="F45" s="128">
        <v>41775.93376157407</v>
      </c>
      <c r="G45" s="94">
        <f t="shared" si="36"/>
        <v>0.2773379629620144</v>
      </c>
      <c r="H45" s="95" t="s">
        <v>159</v>
      </c>
      <c r="I45" s="99">
        <v>30</v>
      </c>
      <c r="J45" s="99">
        <v>25</v>
      </c>
      <c r="K45" s="130">
        <v>41776.80436342592</v>
      </c>
      <c r="L45" s="96">
        <f>IF(K45-F45&gt;0,K45-F45,(K45-F45)+1)</f>
        <v>0.8706018518496421</v>
      </c>
      <c r="M45" s="100">
        <v>19</v>
      </c>
      <c r="N45" s="100">
        <v>19</v>
      </c>
      <c r="O45" s="130">
        <v>41777.25399305556</v>
      </c>
      <c r="P45" s="96">
        <f>IF(O45-K45&gt;0,(O45-K45)-(5/(24*60)),(O45-K45)+1-(5/(24*60)))</f>
        <v>0.446157407412506</v>
      </c>
      <c r="Q45" s="97" t="s">
        <v>131</v>
      </c>
      <c r="R45" s="100">
        <v>28</v>
      </c>
      <c r="S45" s="100">
        <v>19</v>
      </c>
      <c r="T45" s="131">
        <v>41778.27825231481</v>
      </c>
      <c r="U45" s="98">
        <f>IF(T45-O45&gt;0,T45-O45,(T45-O45)+1)</f>
        <v>1.0242592592549045</v>
      </c>
      <c r="V45" s="101">
        <v>18</v>
      </c>
      <c r="W45" s="101">
        <v>17</v>
      </c>
      <c r="X45" s="131">
        <v>41778.52005787037</v>
      </c>
      <c r="Y45" s="98">
        <f>IF(X45-T45&gt;0,(X45-T45)-(5/(24*60)),(X45-T45)+1-(5/(24*60)))</f>
        <v>0.2383333333386367</v>
      </c>
      <c r="Z45" s="18" t="s">
        <v>182</v>
      </c>
      <c r="AA45" s="132">
        <v>17</v>
      </c>
      <c r="AB45" s="132">
        <v>17</v>
      </c>
      <c r="AC45" s="124">
        <v>41778.68258101852</v>
      </c>
      <c r="AD45" s="19">
        <f>IF(AC45-X45&gt;0,AC45-X45,(AC45-X45)+1)</f>
        <v>0.16252314814482816</v>
      </c>
      <c r="AE45" s="132">
        <f>+RANK(AD45,AD$7:AD$58,1)</f>
        <v>15</v>
      </c>
      <c r="AF45" s="19">
        <f>D45</f>
        <v>0.15295138888905058</v>
      </c>
      <c r="AG45" s="19">
        <f>L45</f>
        <v>0.8706018518496421</v>
      </c>
      <c r="AH45" s="19">
        <f>U45</f>
        <v>1.0242592592549045</v>
      </c>
      <c r="AI45" s="19">
        <f>AD45</f>
        <v>0.16252314814482816</v>
      </c>
      <c r="AJ45" s="26">
        <f>+AD45+U45+L45+D45</f>
        <v>2.2103356481384253</v>
      </c>
      <c r="AK45" s="133">
        <v>17</v>
      </c>
      <c r="AL45" s="19">
        <f>+G45</f>
        <v>0.2773379629620144</v>
      </c>
      <c r="AM45" s="19">
        <f>+P45</f>
        <v>0.446157407412506</v>
      </c>
      <c r="AN45" s="31">
        <f>+Y45</f>
        <v>0.2383333333386367</v>
      </c>
      <c r="AO45" s="26">
        <f>+G45+P45+Y45</f>
        <v>0.9618287037131571</v>
      </c>
      <c r="AP45" s="134">
        <f>+RANK(AO45,AO$7:AO$58,1)</f>
        <v>19</v>
      </c>
      <c r="AQ45" s="26">
        <f>+AJ45+AO45</f>
        <v>3.1721643518515825</v>
      </c>
      <c r="AR45" s="134">
        <f t="shared" si="37"/>
        <v>18</v>
      </c>
      <c r="AS45" s="20"/>
      <c r="AT45" s="109">
        <v>17</v>
      </c>
      <c r="AU45" s="183" t="s">
        <v>27</v>
      </c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</row>
    <row r="46" spans="1:154" s="3" customFormat="1" ht="12">
      <c r="A46" s="127">
        <v>12</v>
      </c>
      <c r="B46" s="127" t="s">
        <v>83</v>
      </c>
      <c r="C46" s="128">
        <v>41775.75019675926</v>
      </c>
      <c r="D46" s="94">
        <f t="shared" si="34"/>
        <v>0.25019675926159834</v>
      </c>
      <c r="E46" s="129">
        <f t="shared" si="35"/>
        <v>42</v>
      </c>
      <c r="F46" s="128">
        <v>41776.089166666665</v>
      </c>
      <c r="G46" s="94">
        <f t="shared" si="36"/>
        <v>0.33549768518100287</v>
      </c>
      <c r="H46" s="95" t="s">
        <v>1</v>
      </c>
      <c r="I46" s="99">
        <v>37</v>
      </c>
      <c r="J46" s="99">
        <v>39</v>
      </c>
      <c r="K46" s="130">
        <v>41777.67025462963</v>
      </c>
      <c r="L46" s="96">
        <f>IF(K46-F46&gt;0,K46-F46,(K46-F46)+1)</f>
        <v>1.581087962964375</v>
      </c>
      <c r="M46" s="100">
        <v>28</v>
      </c>
      <c r="N46" s="100">
        <v>28</v>
      </c>
      <c r="O46" s="130">
        <v>41777.97453703704</v>
      </c>
      <c r="P46" s="96">
        <f>IF(O46-K46&gt;0,(O46-K46)-(5/(24*60)),(O46-K46)+1-(5/(24*60)))</f>
        <v>0.3008101851850774</v>
      </c>
      <c r="Q46" s="97" t="s">
        <v>117</v>
      </c>
      <c r="R46" s="100">
        <v>23</v>
      </c>
      <c r="S46" s="100">
        <v>24</v>
      </c>
      <c r="T46" s="184">
        <v>41779.461863425924</v>
      </c>
      <c r="U46" s="98">
        <f>IF(T46-O46&gt;0,T46-O46,(T46-O46)+1)</f>
        <v>1.4873263888875954</v>
      </c>
      <c r="V46" s="101">
        <v>19</v>
      </c>
      <c r="W46" s="101">
        <v>19</v>
      </c>
      <c r="X46" s="184">
        <v>41779.728946759256</v>
      </c>
      <c r="Y46" s="98">
        <f>IF(X46-T46&gt;0,(X46-T46)-(5/(24*60)),(X46-T46)+1-(5/(24*60)))</f>
        <v>0.263611111110044</v>
      </c>
      <c r="Z46" s="18" t="s">
        <v>185</v>
      </c>
      <c r="AA46" s="132">
        <v>18</v>
      </c>
      <c r="AB46" s="132">
        <v>18</v>
      </c>
      <c r="AC46" s="124">
        <v>41780.01388888889</v>
      </c>
      <c r="AD46" s="19">
        <f>IF(AC46-X46&gt;0,AC46-X46,(AC46-X46)+1)</f>
        <v>0.2849421296341461</v>
      </c>
      <c r="AE46" s="132">
        <v>18</v>
      </c>
      <c r="AF46" s="19">
        <f>D46</f>
        <v>0.25019675926159834</v>
      </c>
      <c r="AG46" s="19">
        <f>L46</f>
        <v>1.581087962964375</v>
      </c>
      <c r="AH46" s="19">
        <f>U46</f>
        <v>1.4873263888875954</v>
      </c>
      <c r="AI46" s="19">
        <f>AD46</f>
        <v>0.2849421296341461</v>
      </c>
      <c r="AJ46" s="26">
        <f>+AD46+U46+L46+D46</f>
        <v>3.603553240747715</v>
      </c>
      <c r="AK46" s="133">
        <f>AE46</f>
        <v>18</v>
      </c>
      <c r="AL46" s="19">
        <f>+G46</f>
        <v>0.33549768518100287</v>
      </c>
      <c r="AM46" s="19">
        <f>+P46</f>
        <v>0.3008101851850774</v>
      </c>
      <c r="AN46" s="31">
        <f>+Y46</f>
        <v>0.263611111110044</v>
      </c>
      <c r="AO46" s="26">
        <f>+G46+P46+Y46</f>
        <v>0.8999189814761243</v>
      </c>
      <c r="AP46" s="134">
        <f>+RANK(AO46,AO$7:AO$58,1)</f>
        <v>18</v>
      </c>
      <c r="AQ46" s="26">
        <f>+AJ46+AO46</f>
        <v>4.503472222223839</v>
      </c>
      <c r="AR46" s="134">
        <f>+RANK(AQ46,AQ$7:AQ$58,1)</f>
        <v>19</v>
      </c>
      <c r="AS46" s="20"/>
      <c r="AT46" s="109">
        <v>18</v>
      </c>
      <c r="AU46" s="179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</row>
    <row r="47" spans="1:154" s="3" customFormat="1" ht="12">
      <c r="A47" s="127">
        <v>29</v>
      </c>
      <c r="B47" s="127" t="s">
        <v>80</v>
      </c>
      <c r="C47" s="128">
        <v>41775.68239583333</v>
      </c>
      <c r="D47" s="94">
        <f t="shared" si="34"/>
        <v>0.18239583333343035</v>
      </c>
      <c r="E47" s="129">
        <f t="shared" si="35"/>
        <v>35</v>
      </c>
      <c r="F47" s="128">
        <v>41775.949155092596</v>
      </c>
      <c r="G47" s="94">
        <f t="shared" si="36"/>
        <v>0.26328703704024925</v>
      </c>
      <c r="H47" s="95" t="s">
        <v>22</v>
      </c>
      <c r="I47" s="99">
        <v>24</v>
      </c>
      <c r="J47" s="99">
        <v>30</v>
      </c>
      <c r="K47" s="130">
        <v>41777.138194444444</v>
      </c>
      <c r="L47" s="96">
        <f>IF(K47-F47&gt;0,K47-F47,(K47-F47)+1)</f>
        <v>1.1890393518478959</v>
      </c>
      <c r="M47" s="100">
        <v>22</v>
      </c>
      <c r="N47" s="100">
        <v>22</v>
      </c>
      <c r="O47" s="130">
        <v>41777.36618055555</v>
      </c>
      <c r="P47" s="96">
        <f>IF(O47-K47&gt;0,(O47-K47)-(5/(24*60)),(O47-K47)+1-(5/(24*60)))</f>
        <v>0.22451388888698098</v>
      </c>
      <c r="Q47" s="97" t="s">
        <v>174</v>
      </c>
      <c r="R47" s="100">
        <f>+RANK(P47,P$7:P$58,1)</f>
        <v>15</v>
      </c>
      <c r="S47" s="100">
        <v>20</v>
      </c>
      <c r="T47" s="142" t="s">
        <v>184</v>
      </c>
      <c r="U47" s="98"/>
      <c r="V47" s="101"/>
      <c r="W47" s="101"/>
      <c r="X47" s="131"/>
      <c r="Y47" s="98"/>
      <c r="Z47" s="18"/>
      <c r="AA47" s="132"/>
      <c r="AB47" s="132"/>
      <c r="AC47" s="124"/>
      <c r="AD47" s="19"/>
      <c r="AE47" s="132"/>
      <c r="AF47" s="19"/>
      <c r="AG47" s="19"/>
      <c r="AH47" s="19"/>
      <c r="AI47" s="19"/>
      <c r="AJ47" s="26"/>
      <c r="AK47" s="133"/>
      <c r="AL47" s="19"/>
      <c r="AM47" s="19"/>
      <c r="AN47" s="31"/>
      <c r="AO47" s="26"/>
      <c r="AP47" s="134"/>
      <c r="AQ47" s="26"/>
      <c r="AR47" s="134" t="e">
        <f t="shared" si="37"/>
        <v>#N/A</v>
      </c>
      <c r="AS47" s="20"/>
      <c r="AT47" s="107"/>
      <c r="AU47" s="179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</row>
    <row r="48" spans="1:154" s="43" customFormat="1" ht="12">
      <c r="A48" s="127">
        <v>32</v>
      </c>
      <c r="B48" s="127" t="s">
        <v>157</v>
      </c>
      <c r="C48" s="128">
        <v>41775.653761574074</v>
      </c>
      <c r="D48" s="94">
        <f t="shared" si="34"/>
        <v>0.15376157407445135</v>
      </c>
      <c r="E48" s="129">
        <f t="shared" si="35"/>
        <v>17</v>
      </c>
      <c r="F48" s="128">
        <v>41775.89528935185</v>
      </c>
      <c r="G48" s="94">
        <f t="shared" si="36"/>
        <v>0.23805555555413271</v>
      </c>
      <c r="H48" s="95" t="s">
        <v>25</v>
      </c>
      <c r="I48" s="99">
        <f>+RANK(G48,G$7:G$58,1)</f>
        <v>14</v>
      </c>
      <c r="J48" s="99">
        <f>+RANK(F48,F$7:F$58,1)</f>
        <v>17</v>
      </c>
      <c r="K48" s="130">
        <v>41776.49982638889</v>
      </c>
      <c r="L48" s="96">
        <f>IF(K48-F48&gt;0,K48-F48,(K48-F48)+1)</f>
        <v>0.6045370370411547</v>
      </c>
      <c r="M48" s="140" t="s">
        <v>184</v>
      </c>
      <c r="N48" s="100"/>
      <c r="O48" s="130"/>
      <c r="P48" s="96"/>
      <c r="Q48" s="97"/>
      <c r="R48" s="100"/>
      <c r="S48" s="100"/>
      <c r="T48" s="131"/>
      <c r="U48" s="98"/>
      <c r="V48" s="101"/>
      <c r="W48" s="101"/>
      <c r="X48" s="131"/>
      <c r="Y48" s="98"/>
      <c r="Z48" s="18"/>
      <c r="AA48" s="132"/>
      <c r="AB48" s="132"/>
      <c r="AC48" s="124"/>
      <c r="AD48" s="19"/>
      <c r="AE48" s="132"/>
      <c r="AF48" s="19"/>
      <c r="AG48" s="19"/>
      <c r="AH48" s="19"/>
      <c r="AI48" s="19"/>
      <c r="AJ48" s="26"/>
      <c r="AK48" s="133"/>
      <c r="AL48" s="19"/>
      <c r="AM48" s="19"/>
      <c r="AN48" s="31"/>
      <c r="AO48" s="26"/>
      <c r="AP48" s="134"/>
      <c r="AQ48" s="26"/>
      <c r="AR48" s="135" t="e">
        <f t="shared" si="37"/>
        <v>#N/A</v>
      </c>
      <c r="AS48" s="45"/>
      <c r="AT48" s="107"/>
      <c r="AU48" s="179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</row>
    <row r="49" spans="1:154" s="3" customFormat="1" ht="12">
      <c r="A49" s="127">
        <v>40</v>
      </c>
      <c r="B49" s="127" t="s">
        <v>167</v>
      </c>
      <c r="C49" s="128">
        <v>41775.6746412037</v>
      </c>
      <c r="D49" s="94">
        <f t="shared" si="34"/>
        <v>0.1746412037027767</v>
      </c>
      <c r="E49" s="129">
        <f t="shared" si="35"/>
        <v>32</v>
      </c>
      <c r="F49" s="128">
        <v>41776.00730324074</v>
      </c>
      <c r="G49" s="94">
        <f t="shared" si="36"/>
        <v>0.3291898148131117</v>
      </c>
      <c r="H49" s="95" t="s">
        <v>36</v>
      </c>
      <c r="I49" s="99">
        <v>35</v>
      </c>
      <c r="J49" s="99">
        <v>35</v>
      </c>
      <c r="K49" s="143" t="s">
        <v>184</v>
      </c>
      <c r="L49" s="96"/>
      <c r="M49" s="100"/>
      <c r="N49" s="100"/>
      <c r="O49" s="130"/>
      <c r="P49" s="96"/>
      <c r="Q49" s="97"/>
      <c r="R49" s="100"/>
      <c r="S49" s="100"/>
      <c r="T49" s="131"/>
      <c r="U49" s="98"/>
      <c r="V49" s="101"/>
      <c r="W49" s="101"/>
      <c r="X49" s="131"/>
      <c r="Y49" s="98"/>
      <c r="Z49" s="18"/>
      <c r="AA49" s="132"/>
      <c r="AB49" s="132"/>
      <c r="AC49" s="124"/>
      <c r="AD49" s="19"/>
      <c r="AE49" s="132"/>
      <c r="AF49" s="19"/>
      <c r="AG49" s="19"/>
      <c r="AH49" s="19"/>
      <c r="AI49" s="19"/>
      <c r="AJ49" s="26"/>
      <c r="AK49" s="133"/>
      <c r="AL49" s="19"/>
      <c r="AM49" s="19"/>
      <c r="AN49" s="31"/>
      <c r="AO49" s="26"/>
      <c r="AP49" s="134"/>
      <c r="AQ49" s="26"/>
      <c r="AR49" s="134" t="e">
        <f t="shared" si="37"/>
        <v>#N/A</v>
      </c>
      <c r="AS49" s="20"/>
      <c r="AT49" s="108"/>
      <c r="AU49" s="179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</row>
    <row r="50" spans="1:154" s="3" customFormat="1" ht="12">
      <c r="A50" s="127"/>
      <c r="B50" s="127"/>
      <c r="C50" s="128"/>
      <c r="D50" s="94"/>
      <c r="E50" s="129"/>
      <c r="F50" s="128"/>
      <c r="G50" s="94"/>
      <c r="H50" s="95"/>
      <c r="I50" s="99"/>
      <c r="J50" s="99"/>
      <c r="K50" s="143"/>
      <c r="L50" s="96"/>
      <c r="M50" s="100"/>
      <c r="N50" s="100"/>
      <c r="O50" s="130"/>
      <c r="P50" s="96"/>
      <c r="Q50" s="97"/>
      <c r="R50" s="100"/>
      <c r="S50" s="100"/>
      <c r="T50" s="131"/>
      <c r="U50" s="98"/>
      <c r="V50" s="101"/>
      <c r="W50" s="101"/>
      <c r="X50" s="131"/>
      <c r="Y50" s="98"/>
      <c r="Z50" s="18"/>
      <c r="AA50" s="132"/>
      <c r="AB50" s="132"/>
      <c r="AC50" s="124"/>
      <c r="AD50" s="19"/>
      <c r="AE50" s="132"/>
      <c r="AF50" s="19"/>
      <c r="AG50" s="19"/>
      <c r="AH50" s="19"/>
      <c r="AI50" s="19"/>
      <c r="AJ50" s="26"/>
      <c r="AK50" s="133"/>
      <c r="AL50" s="19"/>
      <c r="AM50" s="19"/>
      <c r="AN50" s="31"/>
      <c r="AO50" s="26"/>
      <c r="AP50" s="134"/>
      <c r="AQ50" s="26"/>
      <c r="AR50" s="134"/>
      <c r="AS50" s="20"/>
      <c r="AT50" s="108"/>
      <c r="AU50" s="179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</row>
    <row r="51" spans="1:154" s="3" customFormat="1" ht="12">
      <c r="A51" s="175" t="s">
        <v>116</v>
      </c>
      <c r="B51" s="177"/>
      <c r="C51" s="128"/>
      <c r="D51" s="94"/>
      <c r="E51" s="129"/>
      <c r="F51" s="128"/>
      <c r="G51" s="94"/>
      <c r="H51" s="95"/>
      <c r="I51" s="99"/>
      <c r="J51" s="99"/>
      <c r="K51" s="143"/>
      <c r="L51" s="96"/>
      <c r="M51" s="100"/>
      <c r="N51" s="100"/>
      <c r="O51" s="130"/>
      <c r="P51" s="96"/>
      <c r="Q51" s="97"/>
      <c r="R51" s="100"/>
      <c r="S51" s="100"/>
      <c r="T51" s="131"/>
      <c r="U51" s="98"/>
      <c r="V51" s="101"/>
      <c r="W51" s="101"/>
      <c r="X51" s="131"/>
      <c r="Y51" s="98"/>
      <c r="Z51" s="18"/>
      <c r="AA51" s="132"/>
      <c r="AB51" s="132"/>
      <c r="AC51" s="124"/>
      <c r="AD51" s="19"/>
      <c r="AE51" s="132"/>
      <c r="AF51" s="19"/>
      <c r="AG51" s="19"/>
      <c r="AH51" s="19"/>
      <c r="AI51" s="19"/>
      <c r="AJ51" s="26"/>
      <c r="AK51" s="133"/>
      <c r="AL51" s="19"/>
      <c r="AM51" s="19"/>
      <c r="AN51" s="31"/>
      <c r="AO51" s="26"/>
      <c r="AP51" s="134"/>
      <c r="AQ51" s="26"/>
      <c r="AR51" s="134"/>
      <c r="AS51" s="20"/>
      <c r="AT51" s="108"/>
      <c r="AU51" s="179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</row>
    <row r="52" spans="1:154" s="3" customFormat="1" ht="12">
      <c r="A52" s="127">
        <v>5</v>
      </c>
      <c r="B52" s="127" t="s">
        <v>120</v>
      </c>
      <c r="C52" s="128">
        <v>41775.66042824074</v>
      </c>
      <c r="D52" s="94">
        <f>IF(C52-$C$3&gt;0,C52-$C$3,(C52-$C$3)+1)</f>
        <v>0.1604282407424762</v>
      </c>
      <c r="E52" s="129">
        <f>+RANK(D52,D$7:D$58,1)</f>
        <v>22</v>
      </c>
      <c r="F52" s="128">
        <v>41775.941770833335</v>
      </c>
      <c r="G52" s="94">
        <f>IF(F52-C52&gt;0,(F52-C52)-(5/(24*60)),(F52-C52)+1-(5/(24*60)))</f>
        <v>0.27787037037018714</v>
      </c>
      <c r="H52" s="95" t="s">
        <v>48</v>
      </c>
      <c r="I52" s="99">
        <v>31</v>
      </c>
      <c r="J52" s="99">
        <v>27</v>
      </c>
      <c r="K52" s="130">
        <v>41776.7400462963</v>
      </c>
      <c r="L52" s="96">
        <f>IF(K52-F52&gt;0,K52-F52,(K52-F52)+1)</f>
        <v>0.7982754629629198</v>
      </c>
      <c r="M52" s="100">
        <v>18</v>
      </c>
      <c r="N52" s="100">
        <v>18</v>
      </c>
      <c r="O52" s="130">
        <v>41777.00543981481</v>
      </c>
      <c r="P52" s="96">
        <f>IF(O52-K52&gt;0,(O52-K52)-(5/(24*60)),(O52-K52)+1-(5/(24*60)))</f>
        <v>0.26192129629311645</v>
      </c>
      <c r="Q52" s="97" t="s">
        <v>81</v>
      </c>
      <c r="R52" s="100">
        <v>21</v>
      </c>
      <c r="S52" s="100">
        <v>18</v>
      </c>
      <c r="T52" s="131">
        <v>41777.59315972222</v>
      </c>
      <c r="U52" s="98">
        <f>IF(T52-O52&gt;0,T52-O52,(T52-O52)+1)</f>
        <v>0.5877199074093369</v>
      </c>
      <c r="V52" s="101">
        <f>+RANK(U52,U$7:U$58,1)</f>
        <v>13</v>
      </c>
      <c r="W52" s="101">
        <v>16</v>
      </c>
      <c r="X52" s="131">
        <v>41777.793587962966</v>
      </c>
      <c r="Y52" s="98">
        <f>IF(X52-T52&gt;0,(X52-T52)-(5/(24*60)),(X52-T52)+1-(5/(24*60)))</f>
        <v>0.1969560185211271</v>
      </c>
      <c r="Z52" s="18" t="s">
        <v>64</v>
      </c>
      <c r="AA52" s="132">
        <v>12</v>
      </c>
      <c r="AB52" s="132">
        <v>16</v>
      </c>
      <c r="AC52" s="124">
        <v>41778.002280092594</v>
      </c>
      <c r="AD52" s="19">
        <f>IF(AC52-X52&gt;0,AC52-X52,(AC52-X52)+1)</f>
        <v>0.20869212962861639</v>
      </c>
      <c r="AE52" s="132">
        <f>+RANK(AD52,AD$7:AD$58,1)</f>
        <v>17</v>
      </c>
      <c r="AF52" s="19">
        <f>D52</f>
        <v>0.1604282407424762</v>
      </c>
      <c r="AG52" s="19">
        <f>L52</f>
        <v>0.7982754629629198</v>
      </c>
      <c r="AH52" s="19">
        <f>U52</f>
        <v>0.5877199074093369</v>
      </c>
      <c r="AI52" s="19">
        <f>AD52</f>
        <v>0.20869212962861639</v>
      </c>
      <c r="AJ52" s="26">
        <f>+AD52+U52+L52+D52</f>
        <v>1.7551157407433493</v>
      </c>
      <c r="AK52" s="133">
        <v>16</v>
      </c>
      <c r="AL52" s="19">
        <f>+G52</f>
        <v>0.27787037037018714</v>
      </c>
      <c r="AM52" s="19">
        <f>+P52</f>
        <v>0.26192129629311645</v>
      </c>
      <c r="AN52" s="31">
        <f>+Y52</f>
        <v>0.1969560185211271</v>
      </c>
      <c r="AO52" s="26">
        <f>+G52+P52+Y52</f>
        <v>0.7367476851844307</v>
      </c>
      <c r="AP52" s="134">
        <f>+RANK(AO52,AO$7:AO$58,1)</f>
        <v>16</v>
      </c>
      <c r="AQ52" s="26">
        <f>+AJ52+AO52</f>
        <v>2.49186342592778</v>
      </c>
      <c r="AR52" s="134">
        <f>+RANK(AQ52,AQ$7:AQ$58,1)</f>
        <v>17</v>
      </c>
      <c r="AS52" s="20" t="e">
        <f>+RANK(AR52,#REF!,1)</f>
        <v>#REF!</v>
      </c>
      <c r="AT52" s="109">
        <v>16</v>
      </c>
      <c r="AU52" s="183" t="s">
        <v>106</v>
      </c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</row>
    <row r="53" spans="1:154" s="3" customFormat="1" ht="12">
      <c r="A53" s="127">
        <v>15</v>
      </c>
      <c r="B53" s="127" t="s">
        <v>82</v>
      </c>
      <c r="C53" s="128">
        <v>41775.665625</v>
      </c>
      <c r="D53" s="94">
        <f>IF(C53-$C$3&gt;0,C53-$C$3,(C53-$C$3)+1)</f>
        <v>0.1656250000014552</v>
      </c>
      <c r="E53" s="129">
        <f>+RANK(D53,D$7:D$58,1)</f>
        <v>26</v>
      </c>
      <c r="F53" s="128">
        <v>41775.96494212963</v>
      </c>
      <c r="G53" s="94">
        <f>IF(F53-C53&gt;0,(F53-C53)-(5/(24*60)),(F53-C53)+1-(5/(24*60)))</f>
        <v>0.2958449074034838</v>
      </c>
      <c r="H53" s="95" t="s">
        <v>3</v>
      </c>
      <c r="I53" s="99">
        <v>34</v>
      </c>
      <c r="J53" s="99">
        <v>33</v>
      </c>
      <c r="K53" s="130">
        <v>41776.9875</v>
      </c>
      <c r="L53" s="96">
        <f>IF(K53-F53&gt;0,K53-F53,(K53-F53)+1)</f>
        <v>1.0225578703757492</v>
      </c>
      <c r="M53" s="100">
        <v>20</v>
      </c>
      <c r="N53" s="100">
        <v>20</v>
      </c>
      <c r="O53" s="130">
        <v>41777.42797453704</v>
      </c>
      <c r="P53" s="96">
        <f>IF(O53-K53&gt;0,(O53-K53)-(5/(24*60)),(O53-K53)+1-(5/(24*60)))</f>
        <v>0.4370023148116565</v>
      </c>
      <c r="Q53" s="97" t="s">
        <v>172</v>
      </c>
      <c r="R53" s="100">
        <v>27</v>
      </c>
      <c r="S53" s="100">
        <v>21</v>
      </c>
      <c r="T53" s="142" t="s">
        <v>184</v>
      </c>
      <c r="U53" s="98"/>
      <c r="V53" s="101"/>
      <c r="W53" s="101"/>
      <c r="X53" s="131"/>
      <c r="Y53" s="98"/>
      <c r="Z53" s="18"/>
      <c r="AA53" s="132"/>
      <c r="AB53" s="132"/>
      <c r="AC53" s="124"/>
      <c r="AD53" s="19"/>
      <c r="AE53" s="132"/>
      <c r="AF53" s="19"/>
      <c r="AG53" s="19"/>
      <c r="AH53" s="19"/>
      <c r="AI53" s="19"/>
      <c r="AJ53" s="26"/>
      <c r="AK53" s="133"/>
      <c r="AL53" s="19"/>
      <c r="AM53" s="19"/>
      <c r="AN53" s="31"/>
      <c r="AO53" s="26"/>
      <c r="AP53" s="134"/>
      <c r="AQ53" s="26"/>
      <c r="AR53" s="134" t="e">
        <f>+RANK(AQ53,AQ$7:AQ$58,1)</f>
        <v>#N/A</v>
      </c>
      <c r="AS53" s="20"/>
      <c r="AT53" s="107"/>
      <c r="AU53" s="179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</row>
    <row r="54" spans="1:154" s="3" customFormat="1" ht="12">
      <c r="A54" s="127">
        <v>25</v>
      </c>
      <c r="B54" s="127" t="s">
        <v>73</v>
      </c>
      <c r="C54" s="128">
        <v>41775.700787037036</v>
      </c>
      <c r="D54" s="94">
        <f>IF(C54-$C$3&gt;0,C54-$C$3,(C54-$C$3)+1)</f>
        <v>0.20078703703620704</v>
      </c>
      <c r="E54" s="129">
        <f>+RANK(D54,D$7:D$58,1)</f>
        <v>41</v>
      </c>
      <c r="F54" s="128">
        <v>41776.04820601852</v>
      </c>
      <c r="G54" s="94">
        <f>IF(F54-C54&gt;0,(F54-C54)-(5/(24*60)),(F54-C54)+1-(5/(24*60)))</f>
        <v>0.3439467592583646</v>
      </c>
      <c r="H54" s="95" t="s">
        <v>72</v>
      </c>
      <c r="I54" s="99">
        <v>38</v>
      </c>
      <c r="J54" s="99">
        <v>37</v>
      </c>
      <c r="K54" s="130">
        <v>41777.10199074074</v>
      </c>
      <c r="L54" s="96">
        <f>IF(K54-F54&gt;0,K54-F54,(K54-F54)+1)</f>
        <v>1.0537847222221899</v>
      </c>
      <c r="M54" s="100">
        <v>21</v>
      </c>
      <c r="N54" s="100">
        <v>21</v>
      </c>
      <c r="O54" s="130">
        <v>41777.45076388889</v>
      </c>
      <c r="P54" s="96">
        <f>IF(O54-K54&gt;0,(O54-K54)-(5/(24*60)),(O54-K54)+1-(5/(24*60)))</f>
        <v>0.34530092592871775</v>
      </c>
      <c r="Q54" s="97" t="s">
        <v>173</v>
      </c>
      <c r="R54" s="100">
        <v>25</v>
      </c>
      <c r="S54" s="100">
        <v>22</v>
      </c>
      <c r="T54" s="142" t="s">
        <v>184</v>
      </c>
      <c r="U54" s="98"/>
      <c r="V54" s="101"/>
      <c r="W54" s="101"/>
      <c r="X54" s="131"/>
      <c r="Y54" s="98"/>
      <c r="Z54" s="18"/>
      <c r="AA54" s="132"/>
      <c r="AB54" s="132"/>
      <c r="AC54" s="124"/>
      <c r="AD54" s="19"/>
      <c r="AE54" s="132"/>
      <c r="AF54" s="19"/>
      <c r="AG54" s="19"/>
      <c r="AH54" s="19"/>
      <c r="AI54" s="19"/>
      <c r="AJ54" s="26"/>
      <c r="AK54" s="133"/>
      <c r="AL54" s="19"/>
      <c r="AM54" s="19"/>
      <c r="AN54" s="31"/>
      <c r="AO54" s="26"/>
      <c r="AP54" s="134"/>
      <c r="AQ54" s="26"/>
      <c r="AR54" s="134" t="e">
        <f>+RANK(AQ54,AQ$7:AQ$58,1)</f>
        <v>#N/A</v>
      </c>
      <c r="AS54" s="20" t="e">
        <f>+RANK(AR54,#REF!,1)</f>
        <v>#N/A</v>
      </c>
      <c r="AT54" s="107"/>
      <c r="AU54" s="179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</row>
    <row r="55" spans="1:154" s="3" customFormat="1" ht="12">
      <c r="A55" s="127"/>
      <c r="B55" s="127"/>
      <c r="C55" s="128"/>
      <c r="D55" s="94"/>
      <c r="E55" s="129"/>
      <c r="F55" s="128"/>
      <c r="G55" s="94"/>
      <c r="H55" s="95"/>
      <c r="I55" s="99"/>
      <c r="J55" s="99"/>
      <c r="K55" s="130"/>
      <c r="L55" s="96"/>
      <c r="M55" s="100"/>
      <c r="N55" s="100"/>
      <c r="O55" s="130"/>
      <c r="P55" s="96"/>
      <c r="Q55" s="97"/>
      <c r="R55" s="100"/>
      <c r="S55" s="100"/>
      <c r="T55" s="142"/>
      <c r="U55" s="98"/>
      <c r="V55" s="101"/>
      <c r="W55" s="101"/>
      <c r="X55" s="131"/>
      <c r="Y55" s="98"/>
      <c r="Z55" s="18"/>
      <c r="AA55" s="132"/>
      <c r="AB55" s="132"/>
      <c r="AC55" s="124"/>
      <c r="AD55" s="19"/>
      <c r="AE55" s="132"/>
      <c r="AF55" s="19"/>
      <c r="AG55" s="19"/>
      <c r="AH55" s="19"/>
      <c r="AI55" s="19"/>
      <c r="AJ55" s="26"/>
      <c r="AK55" s="133"/>
      <c r="AL55" s="19"/>
      <c r="AM55" s="19"/>
      <c r="AN55" s="31"/>
      <c r="AO55" s="26"/>
      <c r="AP55" s="134"/>
      <c r="AQ55" s="26"/>
      <c r="AR55" s="134"/>
      <c r="AS55" s="20"/>
      <c r="AT55" s="107"/>
      <c r="AU55" s="179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</row>
    <row r="56" spans="1:154" s="3" customFormat="1" ht="12">
      <c r="A56" s="175" t="s">
        <v>115</v>
      </c>
      <c r="B56" s="177"/>
      <c r="C56" s="128"/>
      <c r="D56" s="94"/>
      <c r="E56" s="129"/>
      <c r="F56" s="128"/>
      <c r="G56" s="94"/>
      <c r="H56" s="95"/>
      <c r="I56" s="99"/>
      <c r="J56" s="99"/>
      <c r="K56" s="130"/>
      <c r="L56" s="96"/>
      <c r="M56" s="100"/>
      <c r="N56" s="100"/>
      <c r="O56" s="130"/>
      <c r="P56" s="96"/>
      <c r="Q56" s="97"/>
      <c r="R56" s="100"/>
      <c r="S56" s="100"/>
      <c r="T56" s="142"/>
      <c r="U56" s="98"/>
      <c r="V56" s="101"/>
      <c r="W56" s="101"/>
      <c r="X56" s="131"/>
      <c r="Y56" s="98"/>
      <c r="Z56" s="18"/>
      <c r="AA56" s="132"/>
      <c r="AB56" s="132"/>
      <c r="AC56" s="124"/>
      <c r="AD56" s="19"/>
      <c r="AE56" s="132"/>
      <c r="AF56" s="19"/>
      <c r="AG56" s="19"/>
      <c r="AH56" s="19"/>
      <c r="AI56" s="19"/>
      <c r="AJ56" s="26"/>
      <c r="AK56" s="133"/>
      <c r="AL56" s="19"/>
      <c r="AM56" s="19"/>
      <c r="AN56" s="31"/>
      <c r="AO56" s="26"/>
      <c r="AP56" s="134"/>
      <c r="AQ56" s="26"/>
      <c r="AR56" s="134"/>
      <c r="AS56" s="20"/>
      <c r="AT56" s="107"/>
      <c r="AU56" s="179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</row>
    <row r="57" spans="1:154" s="3" customFormat="1" ht="12">
      <c r="A57" s="127">
        <v>30</v>
      </c>
      <c r="B57" s="127" t="s">
        <v>152</v>
      </c>
      <c r="C57" s="128">
        <v>41775.64635416667</v>
      </c>
      <c r="D57" s="94">
        <f>IF(C57-$C$3&gt;0,C57-$C$3,(C57-$C$3)+1)</f>
        <v>0.14635416666715173</v>
      </c>
      <c r="E57" s="129">
        <f>+RANK(D57,D$7:D$58,1)</f>
        <v>10</v>
      </c>
      <c r="F57" s="128">
        <v>41775.88961805555</v>
      </c>
      <c r="G57" s="94">
        <f>IF(F57-C57&gt;0,(F57-C57)-(5/(24*60)),(F57-C57)+1-(5/(24*60)))</f>
        <v>0.23979166666362695</v>
      </c>
      <c r="H57" s="95" t="s">
        <v>23</v>
      </c>
      <c r="I57" s="99">
        <f>+RANK(G57,G$7:G$58,1)</f>
        <v>15</v>
      </c>
      <c r="J57" s="99">
        <f>+RANK(F57,F$7:F$58,1)</f>
        <v>13</v>
      </c>
      <c r="K57" s="130">
        <v>41776.469722222224</v>
      </c>
      <c r="L57" s="96">
        <f>IF(K57-F57&gt;0,K57-F57,(K57-F57)+1)</f>
        <v>0.5801041666709352</v>
      </c>
      <c r="M57" s="100">
        <v>6</v>
      </c>
      <c r="N57" s="100">
        <f>+RANK(K57,K$7:K$58,1)</f>
        <v>4</v>
      </c>
      <c r="O57" s="130">
        <v>41776.680555555555</v>
      </c>
      <c r="P57" s="96">
        <f>IF(O57-K57&gt;0,(O57-K57)-(5/(24*60)),(O57-K57)+1-(5/(24*60)))</f>
        <v>0.2073611111085888</v>
      </c>
      <c r="Q57" s="97" t="s">
        <v>99</v>
      </c>
      <c r="R57" s="100">
        <f>+RANK(P57,P$7:P$58,1)</f>
        <v>11</v>
      </c>
      <c r="S57" s="100">
        <f>+RANK(O57,O$7:O$58,1)</f>
        <v>5</v>
      </c>
      <c r="T57" s="131">
        <v>41777.193032407406</v>
      </c>
      <c r="U57" s="98">
        <f>IF(T57-O57&gt;0,T57-O57,(T57-O57)+1)</f>
        <v>0.5124768518508063</v>
      </c>
      <c r="V57" s="101">
        <f>+RANK(U57,U$7:U$58,1)</f>
        <v>7</v>
      </c>
      <c r="W57" s="101">
        <f>+RANK(T57,T$7:T$58,1)</f>
        <v>5</v>
      </c>
      <c r="X57" s="131">
        <v>41777.40841435185</v>
      </c>
      <c r="Y57" s="98">
        <f>IF(X57-T57&gt;0,(X57-T57)-(5/(24*60)),(X57-T57)+1-(5/(24*60)))</f>
        <v>0.21190972222070237</v>
      </c>
      <c r="Z57" s="18" t="s">
        <v>189</v>
      </c>
      <c r="AA57" s="132">
        <v>15</v>
      </c>
      <c r="AB57" s="132">
        <f>+RANK(X57,X$7:X$58,1)</f>
        <v>7</v>
      </c>
      <c r="AC57" s="124">
        <v>41777.49636574074</v>
      </c>
      <c r="AD57" s="19">
        <f>IF(AC57-X57&gt;0,AC57-X57,(AC57-X57)+1)</f>
        <v>0.08795138889399823</v>
      </c>
      <c r="AE57" s="132">
        <f>+RANK(AD57,AD$7:AD$58,1)</f>
        <v>3</v>
      </c>
      <c r="AF57" s="19">
        <f>D57</f>
        <v>0.14635416666715173</v>
      </c>
      <c r="AG57" s="19">
        <f>L57</f>
        <v>0.5801041666709352</v>
      </c>
      <c r="AH57" s="19">
        <f>U57</f>
        <v>0.5124768518508063</v>
      </c>
      <c r="AI57" s="19">
        <f>AD57</f>
        <v>0.08795138889399823</v>
      </c>
      <c r="AJ57" s="26">
        <f>+AD57+U57+L57+D57</f>
        <v>1.3268865740828915</v>
      </c>
      <c r="AK57" s="133">
        <v>5</v>
      </c>
      <c r="AL57" s="19">
        <f>+G57</f>
        <v>0.23979166666362695</v>
      </c>
      <c r="AM57" s="19">
        <f>+P57</f>
        <v>0.2073611111085888</v>
      </c>
      <c r="AN57" s="31">
        <f>+Y57</f>
        <v>0.21190972222070237</v>
      </c>
      <c r="AO57" s="26">
        <f>+G57+P57+Y57</f>
        <v>0.6590624999929181</v>
      </c>
      <c r="AP57" s="134">
        <f>+RANK(AO57,AO$7:AO$58,1)</f>
        <v>11</v>
      </c>
      <c r="AQ57" s="26">
        <f>+AJ57+AO57</f>
        <v>1.9859490740758097</v>
      </c>
      <c r="AR57" s="134">
        <f>+RANK(AQ57,AQ$7:AQ$58,1)</f>
        <v>6</v>
      </c>
      <c r="AS57" s="20" t="e">
        <f>+RANK(AR57,#REF!,1)</f>
        <v>#REF!</v>
      </c>
      <c r="AT57" s="109">
        <f>+RANK(AQ57,AQ$7:AQ$58,1)</f>
        <v>6</v>
      </c>
      <c r="AU57" s="183" t="s">
        <v>105</v>
      </c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</row>
    <row r="58" spans="1:154" s="43" customFormat="1" ht="12">
      <c r="A58" s="127">
        <v>2</v>
      </c>
      <c r="B58" s="127" t="s">
        <v>71</v>
      </c>
      <c r="C58" s="151">
        <v>41775.64726851852</v>
      </c>
      <c r="D58" s="152">
        <f>IF(C58-$C$3&gt;0,C58-$C$3,(C58-$C$3)+1)</f>
        <v>0.1472685185217415</v>
      </c>
      <c r="E58" s="153">
        <f>+RANK(D58,D$7:D$58,1)</f>
        <v>11</v>
      </c>
      <c r="F58" s="151">
        <v>41775.843460648146</v>
      </c>
      <c r="G58" s="152">
        <f>IF(F58-C58&gt;0,(F58-C58)-(5/(24*60)),(F58-C58)+1-(5/(24*60)))</f>
        <v>0.1927199074020286</v>
      </c>
      <c r="H58" s="154" t="s">
        <v>45</v>
      </c>
      <c r="I58" s="155">
        <f>+RANK(G58,G$7:G$58,1)</f>
        <v>4</v>
      </c>
      <c r="J58" s="155">
        <f>+RANK(F58,F$7:F$58,1)</f>
        <v>5</v>
      </c>
      <c r="K58" s="156">
        <v>41776.4999537037</v>
      </c>
      <c r="L58" s="157">
        <f>IF(K58-F58&gt;0,K58-F58,(K58-F58)+1)</f>
        <v>0.656493055554165</v>
      </c>
      <c r="M58" s="158">
        <v>16</v>
      </c>
      <c r="N58" s="158">
        <v>15</v>
      </c>
      <c r="O58" s="156">
        <v>41776.689467592594</v>
      </c>
      <c r="P58" s="157">
        <f>IF(O58-K58&gt;0,(O58-K58)-(5/(24*60)),(O58-K58)+1-(5/(24*60)))</f>
        <v>0.18604166667177602</v>
      </c>
      <c r="Q58" s="159" t="s">
        <v>55</v>
      </c>
      <c r="R58" s="158">
        <f>+RANK(P58,P$7:P$58,1)</f>
        <v>5</v>
      </c>
      <c r="S58" s="158">
        <f>+RANK(O58,O$7:O$58,1)</f>
        <v>8</v>
      </c>
      <c r="T58" s="141">
        <v>41777.20349537037</v>
      </c>
      <c r="U58" s="160">
        <f>IF(T58-O58&gt;0,T58-O58,(T58-O58)+1)</f>
        <v>0.5140277777754818</v>
      </c>
      <c r="V58" s="161">
        <f>+RANK(U58,U$7:U$58,1)</f>
        <v>8</v>
      </c>
      <c r="W58" s="161">
        <f>+RANK(T58,T$7:T$58,1)</f>
        <v>6</v>
      </c>
      <c r="X58" s="141">
        <v>41777.407314814816</v>
      </c>
      <c r="Y58" s="160">
        <f>IF(X58-T58&gt;0,(X58-T58)-(5/(24*60)),(X58-T58)+1-(5/(24*60)))</f>
        <v>0.20034722222448587</v>
      </c>
      <c r="Z58" s="18" t="s">
        <v>32</v>
      </c>
      <c r="AA58" s="132">
        <v>13</v>
      </c>
      <c r="AB58" s="132">
        <f>+RANK(X58,X$7:X$58,1)</f>
        <v>6</v>
      </c>
      <c r="AC58" s="124">
        <v>41777.507256944446</v>
      </c>
      <c r="AD58" s="19">
        <f>IF(AC58-X58&gt;0,AC58-X58,(AC58-X58)+1)</f>
        <v>0.09994212962919846</v>
      </c>
      <c r="AE58" s="132">
        <f>+RANK(AD58,AD$7:AD$58,1)</f>
        <v>8</v>
      </c>
      <c r="AF58" s="19">
        <f>D58</f>
        <v>0.1472685185217415</v>
      </c>
      <c r="AG58" s="19">
        <f>L58</f>
        <v>0.656493055554165</v>
      </c>
      <c r="AH58" s="19">
        <f>U58</f>
        <v>0.5140277777754818</v>
      </c>
      <c r="AI58" s="19">
        <f>AD58</f>
        <v>0.09994212962919846</v>
      </c>
      <c r="AJ58" s="162">
        <f>+AD58+U58+L58+D58</f>
        <v>1.4177314814805868</v>
      </c>
      <c r="AK58" s="163">
        <v>11</v>
      </c>
      <c r="AL58" s="19">
        <f>+G58</f>
        <v>0.1927199074020286</v>
      </c>
      <c r="AM58" s="19">
        <f>+P58</f>
        <v>0.18604166667177602</v>
      </c>
      <c r="AN58" s="164">
        <f>+Y58</f>
        <v>0.20034722222448587</v>
      </c>
      <c r="AO58" s="162">
        <f>+G58+P58+Y58</f>
        <v>0.5791087962982905</v>
      </c>
      <c r="AP58" s="165">
        <f>+RANK(AO58,AO$7:AO$58,1)</f>
        <v>5</v>
      </c>
      <c r="AQ58" s="162">
        <f>+AJ58+AO58</f>
        <v>1.9968402777788774</v>
      </c>
      <c r="AR58" s="172">
        <f>+RANK(AQ58,AQ$7:AQ$58,1)</f>
        <v>7</v>
      </c>
      <c r="AS58" s="45" t="e">
        <f>+RANK(AR58,#REF!,1)</f>
        <v>#REF!</v>
      </c>
      <c r="AT58" s="109">
        <f>+RANK(AQ58,AQ$7:AQ$58,1)</f>
        <v>7</v>
      </c>
      <c r="AU58" s="179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</row>
    <row r="59" spans="1:47" s="36" customFormat="1" ht="9.75">
      <c r="A59" s="192"/>
      <c r="B59" s="148"/>
      <c r="C59" s="166"/>
      <c r="D59" s="37"/>
      <c r="E59" s="167"/>
      <c r="F59" s="37"/>
      <c r="G59" s="37"/>
      <c r="H59" s="168"/>
      <c r="I59" s="123"/>
      <c r="J59" s="123"/>
      <c r="K59" s="37"/>
      <c r="L59" s="37"/>
      <c r="M59" s="123"/>
      <c r="N59" s="123"/>
      <c r="O59" s="37"/>
      <c r="P59" s="37"/>
      <c r="Q59" s="37"/>
      <c r="R59" s="123"/>
      <c r="S59" s="123"/>
      <c r="T59" s="37"/>
      <c r="U59" s="37"/>
      <c r="V59" s="123"/>
      <c r="W59" s="123"/>
      <c r="X59" s="37"/>
      <c r="Y59" s="37"/>
      <c r="Z59" s="37"/>
      <c r="AA59" s="123"/>
      <c r="AB59" s="123"/>
      <c r="AC59" s="37"/>
      <c r="AD59" s="37"/>
      <c r="AE59" s="123"/>
      <c r="AF59" s="148"/>
      <c r="AH59" s="123"/>
      <c r="AI59" s="203"/>
      <c r="AJ59" s="194"/>
      <c r="AK59" s="194" t="s">
        <v>128</v>
      </c>
      <c r="AL59" s="167"/>
      <c r="AM59" s="123"/>
      <c r="AN59" s="123"/>
      <c r="AO59" s="196"/>
      <c r="AP59" s="197"/>
      <c r="AQ59" s="196"/>
      <c r="AR59" s="196"/>
      <c r="AS59" s="198"/>
      <c r="AT59" s="196"/>
      <c r="AU59" s="194"/>
    </row>
    <row r="60" spans="1:47" s="36" customFormat="1" ht="9.75">
      <c r="A60" s="192"/>
      <c r="B60" s="148"/>
      <c r="C60" s="166"/>
      <c r="D60" s="37"/>
      <c r="E60" s="167"/>
      <c r="F60" s="37"/>
      <c r="G60" s="37"/>
      <c r="H60" s="168"/>
      <c r="I60" s="123"/>
      <c r="J60" s="123"/>
      <c r="K60" s="37"/>
      <c r="L60" s="37"/>
      <c r="M60" s="123"/>
      <c r="N60" s="123"/>
      <c r="O60" s="37"/>
      <c r="P60" s="37"/>
      <c r="Q60" s="37"/>
      <c r="R60" s="123"/>
      <c r="S60" s="123"/>
      <c r="T60" s="37"/>
      <c r="U60" s="37"/>
      <c r="V60" s="123"/>
      <c r="W60" s="123"/>
      <c r="X60" s="37"/>
      <c r="Y60" s="37"/>
      <c r="Z60" s="37"/>
      <c r="AA60" s="123"/>
      <c r="AB60" s="123"/>
      <c r="AC60" s="37"/>
      <c r="AD60" s="37"/>
      <c r="AE60" s="123"/>
      <c r="AF60" s="148"/>
      <c r="AH60" s="123"/>
      <c r="AI60" s="203"/>
      <c r="AJ60" s="194"/>
      <c r="AK60" s="194" t="s">
        <v>128</v>
      </c>
      <c r="AL60" s="167"/>
      <c r="AM60" s="123"/>
      <c r="AN60" s="123"/>
      <c r="AO60" s="196"/>
      <c r="AP60" s="197"/>
      <c r="AQ60" s="196"/>
      <c r="AR60" s="196"/>
      <c r="AS60" s="198"/>
      <c r="AT60" s="196"/>
      <c r="AU60" s="194"/>
    </row>
    <row r="61" spans="1:47" s="36" customFormat="1" ht="9.75">
      <c r="A61" s="193"/>
      <c r="B61" s="185"/>
      <c r="C61" s="186"/>
      <c r="D61" s="187"/>
      <c r="E61" s="188"/>
      <c r="F61" s="187"/>
      <c r="G61" s="187"/>
      <c r="H61" s="189"/>
      <c r="I61" s="190"/>
      <c r="J61" s="190"/>
      <c r="K61" s="187"/>
      <c r="L61" s="187"/>
      <c r="M61" s="190"/>
      <c r="N61" s="190"/>
      <c r="O61" s="187"/>
      <c r="P61" s="187"/>
      <c r="Q61" s="187"/>
      <c r="R61" s="190"/>
      <c r="S61" s="190"/>
      <c r="T61" s="187"/>
      <c r="U61" s="187"/>
      <c r="V61" s="190"/>
      <c r="W61" s="190"/>
      <c r="X61" s="187"/>
      <c r="Y61" s="187"/>
      <c r="Z61" s="187"/>
      <c r="AA61" s="190"/>
      <c r="AB61" s="190"/>
      <c r="AC61" s="187"/>
      <c r="AD61" s="187"/>
      <c r="AE61" s="190"/>
      <c r="AF61" s="191"/>
      <c r="AG61" s="185"/>
      <c r="AH61" s="190"/>
      <c r="AI61" s="204"/>
      <c r="AJ61" s="202"/>
      <c r="AK61" s="202" t="s">
        <v>128</v>
      </c>
      <c r="AL61" s="188"/>
      <c r="AM61" s="190"/>
      <c r="AN61" s="190"/>
      <c r="AO61" s="199"/>
      <c r="AP61" s="200"/>
      <c r="AQ61" s="199"/>
      <c r="AR61" s="199"/>
      <c r="AS61" s="201"/>
      <c r="AT61" s="199"/>
      <c r="AU61" s="195" t="s">
        <v>76</v>
      </c>
    </row>
    <row r="62" spans="1:46" s="36" customFormat="1" ht="9.75">
      <c r="A62" s="42"/>
      <c r="B62" s="148"/>
      <c r="C62" s="166"/>
      <c r="D62" s="37"/>
      <c r="E62" s="167"/>
      <c r="F62" s="37"/>
      <c r="G62" s="37"/>
      <c r="H62" s="168"/>
      <c r="I62" s="123"/>
      <c r="J62" s="123"/>
      <c r="K62" s="37"/>
      <c r="L62" s="37"/>
      <c r="M62" s="123"/>
      <c r="N62" s="123"/>
      <c r="O62" s="37"/>
      <c r="P62" s="37"/>
      <c r="Q62" s="37"/>
      <c r="R62" s="123"/>
      <c r="S62" s="123"/>
      <c r="T62" s="37"/>
      <c r="U62" s="37"/>
      <c r="V62" s="123"/>
      <c r="W62" s="123"/>
      <c r="X62" s="37"/>
      <c r="Y62" s="37"/>
      <c r="Z62" s="37"/>
      <c r="AA62" s="123"/>
      <c r="AB62" s="123"/>
      <c r="AC62" s="37"/>
      <c r="AD62" s="37"/>
      <c r="AE62" s="123"/>
      <c r="AF62" s="148"/>
      <c r="AH62" s="123"/>
      <c r="AI62" s="169"/>
      <c r="AK62" s="36" t="s">
        <v>128</v>
      </c>
      <c r="AL62" s="167"/>
      <c r="AM62" s="123"/>
      <c r="AN62" s="123"/>
      <c r="AO62" s="123"/>
      <c r="AP62" s="170"/>
      <c r="AQ62" s="123"/>
      <c r="AR62" s="123"/>
      <c r="AS62" s="167"/>
      <c r="AT62" s="123"/>
    </row>
    <row r="63" spans="1:46" s="36" customFormat="1" ht="9.75">
      <c r="A63" s="42"/>
      <c r="B63" s="148"/>
      <c r="C63" s="166"/>
      <c r="D63" s="37"/>
      <c r="E63" s="167"/>
      <c r="F63" s="37"/>
      <c r="G63" s="37"/>
      <c r="H63" s="168"/>
      <c r="I63" s="123"/>
      <c r="J63" s="123"/>
      <c r="K63" s="37"/>
      <c r="L63" s="37"/>
      <c r="M63" s="123"/>
      <c r="N63" s="123"/>
      <c r="O63" s="37"/>
      <c r="P63" s="37"/>
      <c r="Q63" s="37"/>
      <c r="R63" s="123"/>
      <c r="S63" s="123"/>
      <c r="T63" s="37"/>
      <c r="U63" s="37"/>
      <c r="V63" s="123"/>
      <c r="W63" s="123"/>
      <c r="X63" s="37"/>
      <c r="Y63" s="37"/>
      <c r="Z63" s="37"/>
      <c r="AA63" s="123"/>
      <c r="AB63" s="123"/>
      <c r="AC63" s="37"/>
      <c r="AD63" s="37"/>
      <c r="AE63" s="123"/>
      <c r="AF63" s="148"/>
      <c r="AH63" s="123"/>
      <c r="AI63" s="169"/>
      <c r="AK63" s="36" t="s">
        <v>128</v>
      </c>
      <c r="AL63" s="167"/>
      <c r="AM63" s="123"/>
      <c r="AN63" s="123"/>
      <c r="AO63" s="123"/>
      <c r="AP63" s="170"/>
      <c r="AQ63" s="123"/>
      <c r="AR63" s="123"/>
      <c r="AS63" s="167"/>
      <c r="AT63" s="123"/>
    </row>
    <row r="64" spans="1:46" s="36" customFormat="1" ht="9.75">
      <c r="A64" s="42"/>
      <c r="B64" s="148"/>
      <c r="C64" s="166"/>
      <c r="D64" s="37"/>
      <c r="E64" s="167"/>
      <c r="F64" s="37"/>
      <c r="G64" s="37"/>
      <c r="H64" s="168"/>
      <c r="I64" s="123"/>
      <c r="J64" s="123"/>
      <c r="K64" s="37"/>
      <c r="L64" s="37"/>
      <c r="M64" s="123"/>
      <c r="N64" s="123"/>
      <c r="O64" s="37"/>
      <c r="P64" s="37"/>
      <c r="Q64" s="37"/>
      <c r="R64" s="123"/>
      <c r="S64" s="123"/>
      <c r="T64" s="37"/>
      <c r="U64" s="37"/>
      <c r="V64" s="123"/>
      <c r="W64" s="123"/>
      <c r="X64" s="37"/>
      <c r="Y64" s="37"/>
      <c r="Z64" s="37"/>
      <c r="AA64" s="123"/>
      <c r="AB64" s="123"/>
      <c r="AC64" s="37"/>
      <c r="AD64" s="37"/>
      <c r="AE64" s="123"/>
      <c r="AF64" s="148"/>
      <c r="AH64" s="123"/>
      <c r="AI64" s="169"/>
      <c r="AK64" s="36" t="s">
        <v>128</v>
      </c>
      <c r="AL64" s="167"/>
      <c r="AM64" s="123"/>
      <c r="AN64" s="123"/>
      <c r="AO64" s="123"/>
      <c r="AP64" s="170"/>
      <c r="AQ64" s="123"/>
      <c r="AR64" s="123"/>
      <c r="AS64" s="167"/>
      <c r="AT64" s="123"/>
    </row>
    <row r="65" spans="1:46" s="36" customFormat="1" ht="9.75">
      <c r="A65" s="42"/>
      <c r="B65" s="148"/>
      <c r="C65" s="166"/>
      <c r="D65" s="37"/>
      <c r="E65" s="167"/>
      <c r="F65" s="37"/>
      <c r="G65" s="37"/>
      <c r="H65" s="168"/>
      <c r="I65" s="123"/>
      <c r="J65" s="123"/>
      <c r="K65" s="37"/>
      <c r="L65" s="37"/>
      <c r="M65" s="123"/>
      <c r="N65" s="123"/>
      <c r="O65" s="37"/>
      <c r="P65" s="37"/>
      <c r="Q65" s="37"/>
      <c r="R65" s="123"/>
      <c r="S65" s="123"/>
      <c r="T65" s="37"/>
      <c r="U65" s="37"/>
      <c r="V65" s="123"/>
      <c r="W65" s="123"/>
      <c r="X65" s="37"/>
      <c r="Y65" s="37"/>
      <c r="Z65" s="37"/>
      <c r="AA65" s="123"/>
      <c r="AB65" s="123"/>
      <c r="AC65" s="37"/>
      <c r="AD65" s="37"/>
      <c r="AE65" s="123"/>
      <c r="AF65" s="148"/>
      <c r="AH65" s="123"/>
      <c r="AI65" s="169"/>
      <c r="AK65" s="36" t="s">
        <v>128</v>
      </c>
      <c r="AL65" s="167"/>
      <c r="AM65" s="123"/>
      <c r="AN65" s="123"/>
      <c r="AO65" s="123"/>
      <c r="AP65" s="170"/>
      <c r="AQ65" s="123"/>
      <c r="AR65" s="123"/>
      <c r="AS65" s="167"/>
      <c r="AT65" s="123"/>
    </row>
    <row r="66" spans="1:46" s="36" customFormat="1" ht="9.75">
      <c r="A66" s="42"/>
      <c r="B66" s="148"/>
      <c r="C66" s="166"/>
      <c r="D66" s="37"/>
      <c r="E66" s="167"/>
      <c r="F66" s="37"/>
      <c r="G66" s="37"/>
      <c r="H66" s="168"/>
      <c r="I66" s="123"/>
      <c r="J66" s="123"/>
      <c r="K66" s="37"/>
      <c r="L66" s="37"/>
      <c r="M66" s="123"/>
      <c r="N66" s="123"/>
      <c r="O66" s="37"/>
      <c r="P66" s="37"/>
      <c r="Q66" s="37"/>
      <c r="R66" s="123"/>
      <c r="S66" s="123"/>
      <c r="T66" s="37"/>
      <c r="U66" s="37"/>
      <c r="V66" s="123"/>
      <c r="W66" s="123"/>
      <c r="X66" s="37"/>
      <c r="Y66" s="37"/>
      <c r="Z66" s="37"/>
      <c r="AA66" s="123"/>
      <c r="AB66" s="123"/>
      <c r="AC66" s="37"/>
      <c r="AD66" s="37"/>
      <c r="AE66" s="123"/>
      <c r="AF66" s="148"/>
      <c r="AH66" s="123"/>
      <c r="AI66" s="169"/>
      <c r="AK66" s="36" t="s">
        <v>128</v>
      </c>
      <c r="AL66" s="167"/>
      <c r="AM66" s="123"/>
      <c r="AN66" s="123"/>
      <c r="AO66" s="123"/>
      <c r="AP66" s="170"/>
      <c r="AQ66" s="123"/>
      <c r="AR66" s="123"/>
      <c r="AS66" s="167"/>
      <c r="AT66" s="123"/>
    </row>
    <row r="67" spans="2:6" s="36" customFormat="1" ht="9.75">
      <c r="B67" s="148"/>
      <c r="F67" s="171"/>
    </row>
    <row r="68" s="149" customFormat="1" ht="9.75">
      <c r="F68" s="150"/>
    </row>
    <row r="69" s="149" customFormat="1" ht="9.75">
      <c r="F69" s="150"/>
    </row>
    <row r="70" s="149" customFormat="1" ht="9.75">
      <c r="F70" s="150"/>
    </row>
    <row r="71" s="149" customFormat="1" ht="9.75">
      <c r="F71" s="150"/>
    </row>
    <row r="72" s="149" customFormat="1" ht="9.75">
      <c r="F72" s="150"/>
    </row>
    <row r="73" s="149" customFormat="1" ht="9.75">
      <c r="F73" s="150"/>
    </row>
    <row r="74" s="149" customFormat="1" ht="9.75">
      <c r="F74" s="150"/>
    </row>
    <row r="75" s="149" customFormat="1" ht="9.75">
      <c r="F75" s="150"/>
    </row>
    <row r="76" s="149" customFormat="1" ht="9.75">
      <c r="F76" s="150"/>
    </row>
    <row r="77" s="149" customFormat="1" ht="9.75">
      <c r="F77" s="150"/>
    </row>
    <row r="78" s="149" customFormat="1" ht="9.75">
      <c r="F78" s="150"/>
    </row>
    <row r="79" s="149" customFormat="1" ht="9.75">
      <c r="F79" s="150"/>
    </row>
    <row r="80" s="149" customFormat="1" ht="9.75">
      <c r="F80" s="150"/>
    </row>
    <row r="81" s="149" customFormat="1" ht="9.75">
      <c r="F81" s="150"/>
    </row>
    <row r="82" s="149" customFormat="1" ht="9.75">
      <c r="F82" s="150"/>
    </row>
    <row r="83" s="149" customFormat="1" ht="9.75">
      <c r="F83" s="150"/>
    </row>
    <row r="84" s="149" customFormat="1" ht="9.75">
      <c r="F84" s="150"/>
    </row>
    <row r="85" s="149" customFormat="1" ht="9.75">
      <c r="F85" s="150"/>
    </row>
    <row r="86" s="149" customFormat="1" ht="9.75">
      <c r="F86" s="150"/>
    </row>
    <row r="87" s="149" customFormat="1" ht="9.75">
      <c r="F87" s="150"/>
    </row>
    <row r="88" s="149" customFormat="1" ht="9.75">
      <c r="F88" s="150"/>
    </row>
    <row r="89" s="149" customFormat="1" ht="9.75">
      <c r="F89" s="150"/>
    </row>
    <row r="90" s="149" customFormat="1" ht="9.75">
      <c r="F90" s="150"/>
    </row>
    <row r="91" s="149" customFormat="1" ht="9.75">
      <c r="F91" s="150"/>
    </row>
    <row r="92" s="149" customFormat="1" ht="9.75">
      <c r="F92" s="150"/>
    </row>
    <row r="93" s="149" customFormat="1" ht="9.75">
      <c r="F93" s="150"/>
    </row>
    <row r="94" s="149" customFormat="1" ht="9.75">
      <c r="F94" s="150"/>
    </row>
    <row r="95" s="149" customFormat="1" ht="9.75">
      <c r="F95" s="150"/>
    </row>
    <row r="96" s="149" customFormat="1" ht="9.75">
      <c r="F96" s="150"/>
    </row>
    <row r="97" s="149" customFormat="1" ht="9.75">
      <c r="F97" s="150"/>
    </row>
    <row r="98" s="149" customFormat="1" ht="9.75">
      <c r="F98" s="150"/>
    </row>
    <row r="99" s="149" customFormat="1" ht="9.75">
      <c r="F99" s="150"/>
    </row>
    <row r="100" s="149" customFormat="1" ht="9.75">
      <c r="F100" s="150"/>
    </row>
    <row r="101" s="149" customFormat="1" ht="9.75">
      <c r="F101" s="150"/>
    </row>
    <row r="102" s="149" customFormat="1" ht="9.75">
      <c r="F102" s="150"/>
    </row>
    <row r="103" s="149" customFormat="1" ht="9.75">
      <c r="F103" s="150"/>
    </row>
    <row r="104" s="149" customFormat="1" ht="9.75">
      <c r="F104" s="150"/>
    </row>
    <row r="105" s="149" customFormat="1" ht="9.75">
      <c r="F105" s="150"/>
    </row>
    <row r="106" s="149" customFormat="1" ht="9.75">
      <c r="F106" s="150"/>
    </row>
    <row r="107" s="149" customFormat="1" ht="9.75">
      <c r="F107" s="150"/>
    </row>
    <row r="108" s="149" customFormat="1" ht="9.75">
      <c r="F108" s="150"/>
    </row>
    <row r="109" s="149" customFormat="1" ht="9.75">
      <c r="F109" s="150"/>
    </row>
    <row r="110" s="149" customFormat="1" ht="9.75">
      <c r="F110" s="150"/>
    </row>
    <row r="111" s="149" customFormat="1" ht="9.75">
      <c r="F111" s="150"/>
    </row>
    <row r="112" s="149" customFormat="1" ht="9.75">
      <c r="F112" s="150"/>
    </row>
    <row r="113" s="149" customFormat="1" ht="9.75">
      <c r="F113" s="150"/>
    </row>
    <row r="114" s="149" customFormat="1" ht="9.75">
      <c r="F114" s="150"/>
    </row>
    <row r="115" s="149" customFormat="1" ht="9.75">
      <c r="F115" s="150"/>
    </row>
    <row r="116" s="149" customFormat="1" ht="9.75">
      <c r="F116" s="150"/>
    </row>
    <row r="117" s="149" customFormat="1" ht="9.75">
      <c r="F117" s="150"/>
    </row>
    <row r="118" s="149" customFormat="1" ht="9.75">
      <c r="F118" s="150"/>
    </row>
    <row r="119" s="149" customFormat="1" ht="9.75">
      <c r="F119" s="150"/>
    </row>
    <row r="120" s="149" customFormat="1" ht="9.75">
      <c r="F120" s="150"/>
    </row>
    <row r="121" s="149" customFormat="1" ht="9.75">
      <c r="F121" s="150"/>
    </row>
    <row r="122" s="149" customFormat="1" ht="9.75">
      <c r="F122" s="150"/>
    </row>
    <row r="123" s="149" customFormat="1" ht="9.75">
      <c r="F123" s="150"/>
    </row>
    <row r="124" s="149" customFormat="1" ht="9.75">
      <c r="F124" s="150"/>
    </row>
    <row r="125" s="149" customFormat="1" ht="9.75">
      <c r="F125" s="150"/>
    </row>
    <row r="126" s="149" customFormat="1" ht="9.75">
      <c r="F126" s="150"/>
    </row>
    <row r="127" s="149" customFormat="1" ht="9.75">
      <c r="F127" s="150"/>
    </row>
    <row r="128" s="149" customFormat="1" ht="9.75">
      <c r="F128" s="150"/>
    </row>
    <row r="129" s="149" customFormat="1" ht="9.75">
      <c r="F129" s="150"/>
    </row>
    <row r="130" s="149" customFormat="1" ht="9.75">
      <c r="F130" s="150"/>
    </row>
    <row r="131" s="149" customFormat="1" ht="9.75">
      <c r="F131" s="150"/>
    </row>
    <row r="132" s="149" customFormat="1" ht="9.75">
      <c r="F132" s="150"/>
    </row>
    <row r="133" s="149" customFormat="1" ht="9.75">
      <c r="F133" s="150"/>
    </row>
    <row r="134" s="149" customFormat="1" ht="9.75">
      <c r="F134" s="150"/>
    </row>
    <row r="135" s="149" customFormat="1" ht="9.75">
      <c r="F135" s="150"/>
    </row>
    <row r="136" s="149" customFormat="1" ht="9.75">
      <c r="F136" s="150"/>
    </row>
    <row r="137" s="149" customFormat="1" ht="9.75">
      <c r="F137" s="150"/>
    </row>
    <row r="138" s="149" customFormat="1" ht="9.75">
      <c r="F138" s="150"/>
    </row>
    <row r="139" s="149" customFormat="1" ht="9.75">
      <c r="F139" s="150"/>
    </row>
    <row r="140" s="149" customFormat="1" ht="9.75">
      <c r="F140" s="150"/>
    </row>
    <row r="141" s="149" customFormat="1" ht="9.75">
      <c r="F141" s="150"/>
    </row>
    <row r="142" s="149" customFormat="1" ht="9.75">
      <c r="F142" s="150"/>
    </row>
    <row r="143" s="149" customFormat="1" ht="9.75">
      <c r="F143" s="150"/>
    </row>
    <row r="144" s="149" customFormat="1" ht="9.75">
      <c r="F144" s="150"/>
    </row>
    <row r="145" s="149" customFormat="1" ht="9.75">
      <c r="F145" s="150"/>
    </row>
    <row r="146" s="149" customFormat="1" ht="9.75">
      <c r="F146" s="150"/>
    </row>
    <row r="147" s="149" customFormat="1" ht="9.75">
      <c r="F147" s="150"/>
    </row>
    <row r="148" s="149" customFormat="1" ht="9.75">
      <c r="F148" s="150"/>
    </row>
    <row r="149" s="149" customFormat="1" ht="9.75">
      <c r="F149" s="150"/>
    </row>
    <row r="150" s="149" customFormat="1" ht="9.75">
      <c r="F150" s="150"/>
    </row>
    <row r="151" s="149" customFormat="1" ht="9.75">
      <c r="F151" s="150"/>
    </row>
    <row r="152" s="149" customFormat="1" ht="9.75">
      <c r="F152" s="150"/>
    </row>
    <row r="153" s="149" customFormat="1" ht="9.75">
      <c r="F153" s="150"/>
    </row>
    <row r="154" s="149" customFormat="1" ht="9.75">
      <c r="F154" s="150"/>
    </row>
    <row r="155" s="149" customFormat="1" ht="9.75">
      <c r="F155" s="150"/>
    </row>
    <row r="156" s="149" customFormat="1" ht="9.75">
      <c r="F156" s="150"/>
    </row>
    <row r="157" s="149" customFormat="1" ht="9.75">
      <c r="F157" s="150"/>
    </row>
    <row r="158" s="149" customFormat="1" ht="9.75">
      <c r="F158" s="150"/>
    </row>
    <row r="159" s="149" customFormat="1" ht="9.75">
      <c r="F159" s="150"/>
    </row>
    <row r="160" s="149" customFormat="1" ht="9.75">
      <c r="F160" s="150"/>
    </row>
    <row r="161" s="149" customFormat="1" ht="9.75">
      <c r="F161" s="150"/>
    </row>
    <row r="162" s="149" customFormat="1" ht="9.75">
      <c r="F162" s="150"/>
    </row>
    <row r="163" s="149" customFormat="1" ht="9.75">
      <c r="F163" s="150"/>
    </row>
    <row r="164" s="149" customFormat="1" ht="9.75">
      <c r="F164" s="150"/>
    </row>
    <row r="165" s="149" customFormat="1" ht="9.75">
      <c r="F165" s="150"/>
    </row>
    <row r="166" ht="9.75">
      <c r="F166" s="138"/>
    </row>
    <row r="167" ht="9.75">
      <c r="F167" s="138"/>
    </row>
    <row r="168" ht="9.75">
      <c r="F168" s="138"/>
    </row>
    <row r="169" ht="9.75">
      <c r="F169" s="138"/>
    </row>
    <row r="170" ht="9.75">
      <c r="F170" s="138"/>
    </row>
    <row r="171" ht="9.75">
      <c r="F171" s="138"/>
    </row>
    <row r="172" ht="9.75">
      <c r="F172" s="138"/>
    </row>
    <row r="173" ht="9.75">
      <c r="F173" s="138"/>
    </row>
    <row r="174" ht="9.75">
      <c r="F174" s="138"/>
    </row>
    <row r="175" ht="9.75">
      <c r="F175" s="138"/>
    </row>
    <row r="176" ht="9.75">
      <c r="F176" s="138"/>
    </row>
    <row r="177" ht="9.75">
      <c r="F177" s="138"/>
    </row>
    <row r="178" ht="9.75">
      <c r="F178" s="138"/>
    </row>
    <row r="179" ht="9.75">
      <c r="F179" s="138"/>
    </row>
    <row r="180" ht="9.75">
      <c r="F180" s="138"/>
    </row>
    <row r="181" ht="9.75">
      <c r="F181" s="138"/>
    </row>
    <row r="182" ht="9.75">
      <c r="F182" s="138"/>
    </row>
    <row r="183" ht="9.75">
      <c r="F183" s="138"/>
    </row>
    <row r="184" ht="9.75">
      <c r="F184" s="138"/>
    </row>
    <row r="185" ht="9.75">
      <c r="F185" s="138"/>
    </row>
    <row r="186" ht="9.75">
      <c r="F186" s="138"/>
    </row>
    <row r="187" ht="9.75">
      <c r="F187" s="138"/>
    </row>
    <row r="188" ht="9.75">
      <c r="F188" s="138"/>
    </row>
    <row r="189" ht="9.75">
      <c r="F189" s="138"/>
    </row>
    <row r="190" ht="9.75">
      <c r="F190" s="138"/>
    </row>
    <row r="191" ht="9.75">
      <c r="F191" s="138"/>
    </row>
    <row r="192" ht="9.75">
      <c r="F192" s="138"/>
    </row>
    <row r="193" ht="9.75">
      <c r="F193" s="138"/>
    </row>
    <row r="194" ht="9.75">
      <c r="F194" s="138"/>
    </row>
    <row r="195" ht="9.75">
      <c r="F195" s="138"/>
    </row>
    <row r="196" ht="9.75">
      <c r="F196" s="138"/>
    </row>
    <row r="197" ht="9.75">
      <c r="F197" s="138"/>
    </row>
    <row r="198" ht="9.75">
      <c r="F198" s="138"/>
    </row>
    <row r="199" ht="9.75">
      <c r="F199" s="138"/>
    </row>
    <row r="200" ht="9.75">
      <c r="F200" s="138"/>
    </row>
    <row r="201" ht="9.75">
      <c r="F201" s="138"/>
    </row>
    <row r="202" ht="9.75">
      <c r="F202" s="138"/>
    </row>
    <row r="203" ht="9.75">
      <c r="F203" s="138"/>
    </row>
    <row r="204" ht="9.75">
      <c r="F204" s="138"/>
    </row>
    <row r="205" ht="9.75">
      <c r="F205" s="138"/>
    </row>
    <row r="206" ht="9.75">
      <c r="F206" s="138"/>
    </row>
    <row r="207" ht="9.75">
      <c r="F207" s="138"/>
    </row>
    <row r="208" ht="9.75">
      <c r="F208" s="138"/>
    </row>
    <row r="209" ht="9.75">
      <c r="F209" s="138"/>
    </row>
    <row r="210" ht="9.75">
      <c r="F210" s="138"/>
    </row>
    <row r="211" ht="9.75">
      <c r="F211" s="138"/>
    </row>
    <row r="212" ht="9.75">
      <c r="F212" s="138"/>
    </row>
    <row r="213" ht="9.75">
      <c r="F213" s="138"/>
    </row>
    <row r="214" ht="9.75">
      <c r="F214" s="138"/>
    </row>
    <row r="215" ht="9.75">
      <c r="F215" s="138"/>
    </row>
    <row r="216" ht="9.75">
      <c r="F216" s="138"/>
    </row>
    <row r="217" ht="9.75">
      <c r="F217" s="138"/>
    </row>
    <row r="218" ht="9.75">
      <c r="F218" s="138"/>
    </row>
    <row r="219" ht="9.75">
      <c r="F219" s="138"/>
    </row>
    <row r="220" ht="9.75">
      <c r="F220" s="138"/>
    </row>
    <row r="221" ht="9.75">
      <c r="F221" s="138"/>
    </row>
    <row r="222" ht="9.75">
      <c r="F222" s="138"/>
    </row>
    <row r="223" ht="9.75">
      <c r="F223" s="138"/>
    </row>
    <row r="224" ht="9.75">
      <c r="F224" s="138"/>
    </row>
    <row r="225" ht="9.75">
      <c r="F225" s="138"/>
    </row>
    <row r="226" ht="9.75">
      <c r="F226" s="138"/>
    </row>
    <row r="227" ht="9.75">
      <c r="F227" s="138"/>
    </row>
    <row r="228" ht="9.75">
      <c r="F228" s="138"/>
    </row>
    <row r="229" ht="9.75">
      <c r="F229" s="138"/>
    </row>
    <row r="230" ht="9.75">
      <c r="F230" s="138"/>
    </row>
    <row r="231" ht="9.75">
      <c r="F231" s="138"/>
    </row>
    <row r="232" ht="9.75">
      <c r="F232" s="138"/>
    </row>
    <row r="233" ht="9.75">
      <c r="F233" s="138"/>
    </row>
    <row r="234" ht="9.75">
      <c r="F234" s="138"/>
    </row>
    <row r="235" ht="9.75">
      <c r="F235" s="138"/>
    </row>
    <row r="236" ht="9.75">
      <c r="F236" s="138"/>
    </row>
    <row r="237" ht="9.75">
      <c r="F237" s="138"/>
    </row>
    <row r="238" ht="9.75">
      <c r="F238" s="138"/>
    </row>
    <row r="239" ht="9.75">
      <c r="F239" s="138"/>
    </row>
    <row r="240" ht="9.75">
      <c r="F240" s="138"/>
    </row>
    <row r="241" ht="9.75">
      <c r="F241" s="138"/>
    </row>
    <row r="242" ht="9.75">
      <c r="F242" s="138"/>
    </row>
    <row r="243" ht="9.75">
      <c r="F243" s="138"/>
    </row>
    <row r="244" ht="9.75">
      <c r="F244" s="138"/>
    </row>
    <row r="245" ht="9.75">
      <c r="F245" s="138"/>
    </row>
    <row r="246" ht="9.75">
      <c r="F246" s="138"/>
    </row>
    <row r="247" ht="9.75">
      <c r="F247" s="138"/>
    </row>
    <row r="248" ht="9.75">
      <c r="F248" s="138"/>
    </row>
    <row r="249" ht="9.75">
      <c r="F249" s="138"/>
    </row>
    <row r="250" ht="9.75">
      <c r="F250" s="138"/>
    </row>
    <row r="251" ht="9.75">
      <c r="F251" s="138"/>
    </row>
    <row r="252" ht="9.75">
      <c r="F252" s="138"/>
    </row>
    <row r="253" ht="9.75">
      <c r="F253" s="138"/>
    </row>
    <row r="254" ht="9.75">
      <c r="F254" s="138"/>
    </row>
    <row r="255" ht="9.75">
      <c r="F255" s="138"/>
    </row>
    <row r="256" ht="9.75">
      <c r="F256" s="138"/>
    </row>
    <row r="257" ht="9.75">
      <c r="F257" s="138"/>
    </row>
    <row r="258" ht="9.75">
      <c r="F258" s="138"/>
    </row>
    <row r="259" ht="9.75">
      <c r="F259" s="138"/>
    </row>
    <row r="260" ht="9.75">
      <c r="F260" s="138"/>
    </row>
    <row r="261" ht="9.75">
      <c r="F261" s="138"/>
    </row>
    <row r="262" ht="9.75">
      <c r="F262" s="138"/>
    </row>
    <row r="263" ht="9.75">
      <c r="F263" s="138"/>
    </row>
    <row r="264" ht="9.75">
      <c r="F264" s="138"/>
    </row>
    <row r="265" ht="9.75">
      <c r="F265" s="138"/>
    </row>
    <row r="266" ht="9.75">
      <c r="F266" s="138"/>
    </row>
    <row r="267" ht="9.75">
      <c r="F267" s="138"/>
    </row>
    <row r="268" ht="9.75">
      <c r="F268" s="138"/>
    </row>
    <row r="269" ht="9.75">
      <c r="F269" s="138"/>
    </row>
    <row r="270" ht="9.75">
      <c r="F270" s="138"/>
    </row>
    <row r="271" ht="9.75">
      <c r="F271" s="138"/>
    </row>
    <row r="272" ht="9.75">
      <c r="F272" s="138"/>
    </row>
    <row r="273" ht="9.75">
      <c r="F273" s="138"/>
    </row>
    <row r="274" ht="9.75">
      <c r="F274" s="138"/>
    </row>
    <row r="275" ht="9.75">
      <c r="F275" s="138"/>
    </row>
    <row r="276" ht="9.75">
      <c r="F276" s="138"/>
    </row>
    <row r="277" ht="9.75">
      <c r="F277" s="138"/>
    </row>
    <row r="278" ht="9.75">
      <c r="F278" s="138"/>
    </row>
    <row r="279" ht="9.75">
      <c r="F279" s="138"/>
    </row>
    <row r="280" ht="9.75">
      <c r="F280" s="138"/>
    </row>
    <row r="281" ht="9.75">
      <c r="F281" s="138"/>
    </row>
    <row r="282" ht="9.75">
      <c r="F282" s="138"/>
    </row>
    <row r="283" ht="9.75">
      <c r="F283" s="138"/>
    </row>
    <row r="284" ht="9.75">
      <c r="F284" s="138"/>
    </row>
    <row r="285" ht="9.75">
      <c r="F285" s="138"/>
    </row>
    <row r="286" ht="9.75">
      <c r="F286" s="138"/>
    </row>
    <row r="287" ht="9.75">
      <c r="F287" s="138"/>
    </row>
    <row r="288" ht="9.75">
      <c r="F288" s="138"/>
    </row>
    <row r="289" ht="9.75">
      <c r="F289" s="138"/>
    </row>
    <row r="290" ht="9.75">
      <c r="F290" s="138"/>
    </row>
    <row r="291" ht="9.75">
      <c r="F291" s="138"/>
    </row>
    <row r="292" ht="9.75">
      <c r="F292" s="138"/>
    </row>
    <row r="293" ht="9.75">
      <c r="F293" s="138"/>
    </row>
    <row r="294" ht="9.75">
      <c r="F294" s="138"/>
    </row>
    <row r="295" ht="9.75">
      <c r="F295" s="138"/>
    </row>
    <row r="296" ht="9.75">
      <c r="F296" s="138"/>
    </row>
    <row r="297" ht="9.75">
      <c r="F297" s="138"/>
    </row>
    <row r="298" ht="9.75">
      <c r="F298" s="138"/>
    </row>
    <row r="299" ht="9.75">
      <c r="F299" s="138"/>
    </row>
    <row r="300" ht="9.75">
      <c r="F300" s="138"/>
    </row>
    <row r="301" ht="9.75">
      <c r="F301" s="138"/>
    </row>
    <row r="302" ht="9.75">
      <c r="F302" s="138"/>
    </row>
    <row r="303" ht="9.75">
      <c r="F303" s="138"/>
    </row>
    <row r="304" ht="9.75">
      <c r="F304" s="138"/>
    </row>
    <row r="305" ht="9.75">
      <c r="F305" s="138"/>
    </row>
    <row r="306" ht="9.75">
      <c r="F306" s="138"/>
    </row>
    <row r="307" ht="9.75">
      <c r="F307" s="138"/>
    </row>
    <row r="308" ht="9.75">
      <c r="F308" s="138"/>
    </row>
    <row r="309" ht="9.75">
      <c r="F309" s="138"/>
    </row>
    <row r="310" ht="9.75">
      <c r="F310" s="138"/>
    </row>
    <row r="311" ht="9.75">
      <c r="F311" s="138"/>
    </row>
    <row r="312" ht="9.75">
      <c r="F312" s="138"/>
    </row>
    <row r="313" ht="9.75">
      <c r="F313" s="138"/>
    </row>
    <row r="314" ht="9.75">
      <c r="F314" s="138"/>
    </row>
    <row r="315" ht="9.75">
      <c r="F315" s="138"/>
    </row>
    <row r="316" ht="9.75">
      <c r="F316" s="138"/>
    </row>
    <row r="317" ht="9.75">
      <c r="F317" s="138"/>
    </row>
    <row r="318" ht="9.75">
      <c r="F318" s="138"/>
    </row>
    <row r="319" ht="9.75">
      <c r="F319" s="138"/>
    </row>
    <row r="320" ht="9.75">
      <c r="F320" s="138"/>
    </row>
    <row r="321" ht="9.75">
      <c r="F321" s="138"/>
    </row>
    <row r="322" ht="9.75">
      <c r="F322" s="138"/>
    </row>
    <row r="323" ht="9.75">
      <c r="F323" s="138"/>
    </row>
    <row r="324" ht="9.75">
      <c r="F324" s="138"/>
    </row>
    <row r="325" ht="9.75">
      <c r="F325" s="138"/>
    </row>
    <row r="326" ht="9.75">
      <c r="F326" s="138"/>
    </row>
    <row r="327" ht="9.75">
      <c r="F327" s="138"/>
    </row>
    <row r="328" ht="9.75">
      <c r="F328" s="138"/>
    </row>
    <row r="329" ht="9.75">
      <c r="F329" s="138"/>
    </row>
    <row r="330" ht="9.75">
      <c r="F330" s="138"/>
    </row>
    <row r="331" ht="9.75">
      <c r="F331" s="138"/>
    </row>
    <row r="332" ht="9.75">
      <c r="F332" s="138"/>
    </row>
    <row r="333" ht="9.75">
      <c r="F333" s="138"/>
    </row>
    <row r="334" ht="9.75">
      <c r="F334" s="138"/>
    </row>
    <row r="335" ht="9.75">
      <c r="F335" s="138"/>
    </row>
    <row r="336" ht="9.75">
      <c r="F336" s="138"/>
    </row>
    <row r="337" ht="9.75">
      <c r="F337" s="138"/>
    </row>
    <row r="338" ht="9.75">
      <c r="F338" s="138"/>
    </row>
    <row r="339" ht="9.75">
      <c r="F339" s="138"/>
    </row>
    <row r="340" ht="9.75">
      <c r="F340" s="138"/>
    </row>
    <row r="341" ht="9.75">
      <c r="F341" s="138"/>
    </row>
    <row r="342" ht="9.75">
      <c r="F342" s="138"/>
    </row>
    <row r="343" ht="9.75">
      <c r="F343" s="138"/>
    </row>
    <row r="344" ht="9.75">
      <c r="F344" s="138"/>
    </row>
    <row r="345" ht="9.75">
      <c r="F345" s="138"/>
    </row>
    <row r="346" ht="9.75">
      <c r="F346" s="138"/>
    </row>
    <row r="347" ht="9.75">
      <c r="F347" s="138"/>
    </row>
    <row r="348" ht="9.75">
      <c r="F348" s="138"/>
    </row>
    <row r="349" ht="9.75">
      <c r="F349" s="138"/>
    </row>
    <row r="350" ht="9.75">
      <c r="F350" s="138"/>
    </row>
    <row r="351" ht="9.75">
      <c r="F351" s="138"/>
    </row>
    <row r="352" ht="9.75">
      <c r="F352" s="138"/>
    </row>
    <row r="353" ht="9.75">
      <c r="F353" s="138"/>
    </row>
    <row r="354" ht="9.75">
      <c r="F354" s="138"/>
    </row>
    <row r="355" ht="9.75">
      <c r="F355" s="138"/>
    </row>
    <row r="356" ht="9.75">
      <c r="F356" s="138"/>
    </row>
    <row r="357" ht="9.75">
      <c r="F357" s="138"/>
    </row>
    <row r="358" ht="9.75">
      <c r="F358" s="138"/>
    </row>
    <row r="359" ht="9.75">
      <c r="F359" s="138"/>
    </row>
    <row r="360" ht="9.75">
      <c r="F360" s="138"/>
    </row>
    <row r="361" ht="9.75">
      <c r="F361" s="138"/>
    </row>
    <row r="362" ht="9.75">
      <c r="F362" s="138"/>
    </row>
    <row r="363" ht="9.75">
      <c r="F363" s="138"/>
    </row>
    <row r="364" ht="9.75">
      <c r="F364" s="138"/>
    </row>
  </sheetData>
  <sheetProtection/>
  <protectedRanges>
    <protectedRange sqref="F3" name="Range2_1_1"/>
  </protectedRanges>
  <printOptions gridLines="1"/>
  <pageMargins left="0" right="0.16141732283464566" top="0.5905511811023623" bottom="0" header="0" footer="0"/>
  <pageSetup blackAndWhite="1" fitToHeight="1" fitToWidth="1" horizontalDpi="600" verticalDpi="600" orientation="landscape" pageOrder="overThenDown" paperSize="9" scale="28"/>
  <headerFooter alignWithMargins="0">
    <oddHeader>&amp;C&amp;"Arial,Bold"&amp;16Scottish Islands Peaks Race 2014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Mills.</dc:creator>
  <cp:keywords/>
  <dc:description/>
  <cp:lastModifiedBy>Toben Lewis</cp:lastModifiedBy>
  <cp:lastPrinted>2014-05-18T12:57:08Z</cp:lastPrinted>
  <dcterms:created xsi:type="dcterms:W3CDTF">1998-12-18T14:09:05Z</dcterms:created>
  <dcterms:modified xsi:type="dcterms:W3CDTF">2014-06-20T15:47:53Z</dcterms:modified>
  <cp:category/>
  <cp:version/>
  <cp:contentType/>
  <cp:contentStatus/>
</cp:coreProperties>
</file>